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mhouten.sharepoint.com/sites/RAZUE-depotCommonGround/Gedeelde documenten/General/Informatiemodellering/MDTO-PREMIS/KIA publicatie (2024-05-03)/"/>
    </mc:Choice>
  </mc:AlternateContent>
  <xr:revisionPtr revIDLastSave="75" documentId="8_{93B90C33-2485-45C6-BF24-29A328F21FB0}" xr6:coauthVersionLast="47" xr6:coauthVersionMax="47" xr10:uidLastSave="{01FAC6C3-80A5-48C0-A6EC-C2672BA5FE13}"/>
  <bookViews>
    <workbookView xWindow="33480" yWindow="-120" windowWidth="38640" windowHeight="21240" xr2:uid="{84C5A054-4CD0-4E4A-8148-89784A09FB0E}"/>
  </bookViews>
  <sheets>
    <sheet name="PREMIS &gt; MDTO" sheetId="2" r:id="rId1"/>
    <sheet name="MDTO &gt; PREMIS" sheetId="1" r:id="rId2"/>
  </sheets>
  <definedNames>
    <definedName name="ExternalData_1" localSheetId="0" hidden="1">'PREMIS &gt; MDTO'!$B$1:$F$197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4" i="1" l="1"/>
  <c r="N182" i="1"/>
  <c r="N58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2" i="1"/>
  <c r="N53" i="1"/>
  <c r="N54" i="1"/>
  <c r="N55" i="1"/>
  <c r="N56" i="1"/>
  <c r="N57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3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" i="1"/>
  <c r="N3" i="1"/>
  <c r="N4" i="1"/>
  <c r="N5" i="1"/>
  <c r="N6" i="1"/>
  <c r="N7" i="1"/>
  <c r="N8" i="1"/>
  <c r="N9" i="1"/>
  <c r="N10" i="1"/>
  <c r="P10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" i="1"/>
  <c r="L71" i="2" l="1"/>
  <c r="M29" i="2"/>
  <c r="L5" i="2"/>
  <c r="K21" i="2"/>
  <c r="K26" i="2"/>
  <c r="M26" i="2"/>
  <c r="N47" i="2"/>
  <c r="N52" i="2"/>
  <c r="K53" i="2"/>
  <c r="M74" i="2"/>
  <c r="K79" i="2"/>
  <c r="L79" i="2"/>
  <c r="M97" i="2"/>
  <c r="L102" i="2"/>
  <c r="N102" i="2"/>
  <c r="N120" i="2"/>
  <c r="M125" i="2"/>
  <c r="M126" i="2"/>
  <c r="L144" i="2"/>
  <c r="N148" i="2"/>
  <c r="J149" i="2"/>
  <c r="N164" i="2"/>
  <c r="K168" i="2"/>
  <c r="L168" i="2"/>
  <c r="K184" i="2"/>
  <c r="L188" i="2"/>
  <c r="N188" i="2"/>
  <c r="I14" i="2"/>
  <c r="I29" i="2"/>
  <c r="I30" i="2"/>
  <c r="I84" i="2"/>
  <c r="I98" i="2"/>
  <c r="I99" i="2"/>
  <c r="I149" i="2"/>
  <c r="I161" i="2"/>
  <c r="I163" i="2"/>
  <c r="H17" i="2"/>
  <c r="H29" i="2"/>
  <c r="H33" i="2"/>
  <c r="H81" i="2"/>
  <c r="H93" i="2"/>
  <c r="H94" i="2"/>
  <c r="H142" i="2"/>
  <c r="H154" i="2"/>
  <c r="H155" i="2"/>
  <c r="H195" i="2"/>
  <c r="H194" i="2"/>
  <c r="M164" i="2"/>
  <c r="J21" i="2"/>
  <c r="H11" i="2"/>
  <c r="M181" i="2"/>
  <c r="M95" i="2"/>
  <c r="N44" i="2"/>
  <c r="H181" i="2"/>
  <c r="H133" i="2"/>
  <c r="H71" i="2"/>
  <c r="H10" i="2"/>
  <c r="I143" i="2"/>
  <c r="I75" i="2"/>
  <c r="J2" i="2"/>
  <c r="L181" i="2"/>
  <c r="J162" i="2"/>
  <c r="L141" i="2"/>
  <c r="K118" i="2"/>
  <c r="K95" i="2"/>
  <c r="J71" i="2"/>
  <c r="J44" i="2"/>
  <c r="M16" i="2"/>
  <c r="I83" i="2"/>
  <c r="L120" i="2"/>
  <c r="H134" i="2"/>
  <c r="K162" i="2"/>
  <c r="J18" i="2"/>
  <c r="H121" i="2"/>
  <c r="I62" i="2"/>
  <c r="M136" i="2"/>
  <c r="K39" i="2"/>
  <c r="H177" i="2"/>
  <c r="H58" i="2"/>
  <c r="I127" i="2"/>
  <c r="I59" i="2"/>
  <c r="J195" i="2"/>
  <c r="M177" i="2"/>
  <c r="K157" i="2"/>
  <c r="L136" i="2"/>
  <c r="K113" i="2"/>
  <c r="L89" i="2"/>
  <c r="M65" i="2"/>
  <c r="N38" i="2"/>
  <c r="L11" i="2"/>
  <c r="H141" i="2"/>
  <c r="J184" i="2"/>
  <c r="M47" i="2"/>
  <c r="I79" i="2"/>
  <c r="H59" i="2"/>
  <c r="K195" i="2"/>
  <c r="L113" i="2"/>
  <c r="N11" i="2"/>
  <c r="H119" i="2"/>
  <c r="I191" i="2"/>
  <c r="H173" i="2"/>
  <c r="H113" i="2"/>
  <c r="H51" i="2"/>
  <c r="I184" i="2"/>
  <c r="I123" i="2"/>
  <c r="I55" i="2"/>
  <c r="K194" i="2"/>
  <c r="N175" i="2"/>
  <c r="J155" i="2"/>
  <c r="N133" i="2"/>
  <c r="M110" i="2"/>
  <c r="N87" i="2"/>
  <c r="N62" i="2"/>
  <c r="L35" i="2"/>
  <c r="M8" i="2"/>
  <c r="H77" i="2"/>
  <c r="I10" i="2"/>
  <c r="K74" i="2"/>
  <c r="H73" i="2"/>
  <c r="N141" i="2"/>
  <c r="I192" i="2"/>
  <c r="N177" i="2"/>
  <c r="K91" i="2"/>
  <c r="H161" i="2"/>
  <c r="H111" i="2"/>
  <c r="H50" i="2"/>
  <c r="I183" i="2"/>
  <c r="I120" i="2"/>
  <c r="I54" i="2"/>
  <c r="J194" i="2"/>
  <c r="J175" i="2"/>
  <c r="L154" i="2"/>
  <c r="M133" i="2"/>
  <c r="L110" i="2"/>
  <c r="J87" i="2"/>
  <c r="M61" i="2"/>
  <c r="N34" i="2"/>
  <c r="J8" i="2"/>
  <c r="I148" i="2"/>
  <c r="L97" i="2"/>
  <c r="I144" i="2"/>
  <c r="L118" i="2"/>
  <c r="H179" i="2"/>
  <c r="I131" i="2"/>
  <c r="M157" i="2"/>
  <c r="J66" i="2"/>
  <c r="H159" i="2"/>
  <c r="H99" i="2"/>
  <c r="H38" i="2"/>
  <c r="I171" i="2"/>
  <c r="I107" i="2"/>
  <c r="I41" i="2"/>
  <c r="J191" i="2"/>
  <c r="M170" i="2"/>
  <c r="K150" i="2"/>
  <c r="N128" i="2"/>
  <c r="M105" i="2"/>
  <c r="L82" i="2"/>
  <c r="K57" i="2"/>
  <c r="H15" i="2"/>
  <c r="M143" i="2"/>
  <c r="H182" i="2"/>
  <c r="I3" i="2"/>
  <c r="L10" i="2"/>
  <c r="J19" i="2"/>
  <c r="L32" i="2"/>
  <c r="J42" i="2"/>
  <c r="N45" i="2"/>
  <c r="N59" i="2"/>
  <c r="M68" i="2"/>
  <c r="N23" i="2"/>
  <c r="L50" i="2"/>
  <c r="L73" i="2"/>
  <c r="M5" i="2"/>
  <c r="L14" i="2"/>
  <c r="L28" i="2"/>
  <c r="K37" i="2"/>
  <c r="K55" i="2"/>
  <c r="N63" i="2"/>
  <c r="M12" i="2"/>
  <c r="L21" i="2"/>
  <c r="K30" i="2"/>
  <c r="M39" i="2"/>
  <c r="J48" i="2"/>
  <c r="M57" i="2"/>
  <c r="K66" i="2"/>
  <c r="M75" i="2"/>
  <c r="N83" i="2"/>
  <c r="M91" i="2"/>
  <c r="K98" i="2"/>
  <c r="J106" i="2"/>
  <c r="J114" i="2"/>
  <c r="M122" i="2"/>
  <c r="J129" i="2"/>
  <c r="J137" i="2"/>
  <c r="M144" i="2"/>
  <c r="L151" i="2"/>
  <c r="N157" i="2"/>
  <c r="J165" i="2"/>
  <c r="L172" i="2"/>
  <c r="J178" i="2"/>
  <c r="L185" i="2"/>
  <c r="K191" i="2"/>
  <c r="K196" i="2"/>
  <c r="I15" i="2"/>
  <c r="I42" i="2"/>
  <c r="I66" i="2"/>
  <c r="I86" i="2"/>
  <c r="I110" i="2"/>
  <c r="I132" i="2"/>
  <c r="I151" i="2"/>
  <c r="I172" i="2"/>
  <c r="I193" i="2"/>
  <c r="H21" i="2"/>
  <c r="H39" i="2"/>
  <c r="H61" i="2"/>
  <c r="H82" i="2"/>
  <c r="H101" i="2"/>
  <c r="H122" i="2"/>
  <c r="H143" i="2"/>
  <c r="H165" i="2"/>
  <c r="H183" i="2"/>
  <c r="H22" i="2"/>
  <c r="H123" i="2"/>
  <c r="H166" i="2"/>
  <c r="K154" i="2"/>
  <c r="I96" i="2"/>
  <c r="H27" i="2"/>
  <c r="H193" i="2"/>
  <c r="L13" i="2"/>
  <c r="N21" i="2"/>
  <c r="L31" i="2"/>
  <c r="J40" i="2"/>
  <c r="L49" i="2"/>
  <c r="J58" i="2"/>
  <c r="N66" i="2"/>
  <c r="K76" i="2"/>
  <c r="J84" i="2"/>
  <c r="N91" i="2"/>
  <c r="J100" i="2"/>
  <c r="J107" i="2"/>
  <c r="K115" i="2"/>
  <c r="J123" i="2"/>
  <c r="M129" i="2"/>
  <c r="L137" i="2"/>
  <c r="N144" i="2"/>
  <c r="L152" i="2"/>
  <c r="J158" i="2"/>
  <c r="L165" i="2"/>
  <c r="M172" i="2"/>
  <c r="L178" i="2"/>
  <c r="M185" i="2"/>
  <c r="L191" i="2"/>
  <c r="J197" i="2"/>
  <c r="I16" i="2"/>
  <c r="I44" i="2"/>
  <c r="I67" i="2"/>
  <c r="I88" i="2"/>
  <c r="I111" i="2"/>
  <c r="I133" i="2"/>
  <c r="I155" i="2"/>
  <c r="I173" i="2"/>
  <c r="I195" i="2"/>
  <c r="H41" i="2"/>
  <c r="H62" i="2"/>
  <c r="H83" i="2"/>
  <c r="H105" i="2"/>
  <c r="H145" i="2"/>
  <c r="H185" i="2"/>
  <c r="J147" i="2"/>
  <c r="I72" i="2"/>
  <c r="I181" i="2"/>
  <c r="H70" i="2"/>
  <c r="H153" i="2"/>
  <c r="J6" i="2"/>
  <c r="K15" i="2"/>
  <c r="J24" i="2"/>
  <c r="N32" i="2"/>
  <c r="K42" i="2"/>
  <c r="M50" i="2"/>
  <c r="K60" i="2"/>
  <c r="N68" i="2"/>
  <c r="K77" i="2"/>
  <c r="K84" i="2"/>
  <c r="L92" i="2"/>
  <c r="K100" i="2"/>
  <c r="M107" i="2"/>
  <c r="L115" i="2"/>
  <c r="K123" i="2"/>
  <c r="L131" i="2"/>
  <c r="L138" i="2"/>
  <c r="K146" i="2"/>
  <c r="M152" i="2"/>
  <c r="K159" i="2"/>
  <c r="M165" i="2"/>
  <c r="N172" i="2"/>
  <c r="K180" i="2"/>
  <c r="J186" i="2"/>
  <c r="N191" i="2"/>
  <c r="K197" i="2"/>
  <c r="I18" i="2"/>
  <c r="I45" i="2"/>
  <c r="I68" i="2"/>
  <c r="I92" i="2"/>
  <c r="I112" i="2"/>
  <c r="I135" i="2"/>
  <c r="I156" i="2"/>
  <c r="I175" i="2"/>
  <c r="I196" i="2"/>
  <c r="H23" i="2"/>
  <c r="H45" i="2"/>
  <c r="H63" i="2"/>
  <c r="H85" i="2"/>
  <c r="H106" i="2"/>
  <c r="H125" i="2"/>
  <c r="H146" i="2"/>
  <c r="H167" i="2"/>
  <c r="H189" i="2"/>
  <c r="L16" i="2"/>
  <c r="K43" i="2"/>
  <c r="J79" i="2"/>
  <c r="K102" i="2"/>
  <c r="L124" i="2"/>
  <c r="M160" i="2"/>
  <c r="K181" i="2"/>
  <c r="K2" i="2"/>
  <c r="I119" i="2"/>
  <c r="H9" i="2"/>
  <c r="H110" i="2"/>
  <c r="K6" i="2"/>
  <c r="N15" i="2"/>
  <c r="K24" i="2"/>
  <c r="M33" i="2"/>
  <c r="L42" i="2"/>
  <c r="J51" i="2"/>
  <c r="L60" i="2"/>
  <c r="J69" i="2"/>
  <c r="K78" i="2"/>
  <c r="M84" i="2"/>
  <c r="M92" i="2"/>
  <c r="L100" i="2"/>
  <c r="M108" i="2"/>
  <c r="M115" i="2"/>
  <c r="N123" i="2"/>
  <c r="M131" i="2"/>
  <c r="J139" i="2"/>
  <c r="L146" i="2"/>
  <c r="N152" i="2"/>
  <c r="K160" i="2"/>
  <c r="N165" i="2"/>
  <c r="K173" i="2"/>
  <c r="L180" i="2"/>
  <c r="L186" i="2"/>
  <c r="J192" i="2"/>
  <c r="L197" i="2"/>
  <c r="I23" i="2"/>
  <c r="I46" i="2"/>
  <c r="I70" i="2"/>
  <c r="I93" i="2"/>
  <c r="I114" i="2"/>
  <c r="I136" i="2"/>
  <c r="I157" i="2"/>
  <c r="I179" i="2"/>
  <c r="I197" i="2"/>
  <c r="H25" i="2"/>
  <c r="H46" i="2"/>
  <c r="H65" i="2"/>
  <c r="H86" i="2"/>
  <c r="H107" i="2"/>
  <c r="H129" i="2"/>
  <c r="H147" i="2"/>
  <c r="H169" i="2"/>
  <c r="H190" i="2"/>
  <c r="N7" i="2"/>
  <c r="N25" i="2"/>
  <c r="M52" i="2"/>
  <c r="K61" i="2"/>
  <c r="N86" i="2"/>
  <c r="J110" i="2"/>
  <c r="K133" i="2"/>
  <c r="J168" i="2"/>
  <c r="J188" i="2"/>
  <c r="I27" i="2"/>
  <c r="I160" i="2"/>
  <c r="H89" i="2"/>
  <c r="H171" i="2"/>
  <c r="L7" i="2"/>
  <c r="K16" i="2"/>
  <c r="N24" i="2"/>
  <c r="K34" i="2"/>
  <c r="N42" i="2"/>
  <c r="L52" i="2"/>
  <c r="N60" i="2"/>
  <c r="K70" i="2"/>
  <c r="M78" i="2"/>
  <c r="M86" i="2"/>
  <c r="J93" i="2"/>
  <c r="M101" i="2"/>
  <c r="M109" i="2"/>
  <c r="J116" i="2"/>
  <c r="J124" i="2"/>
  <c r="N131" i="2"/>
  <c r="J140" i="2"/>
  <c r="M146" i="2"/>
  <c r="J154" i="2"/>
  <c r="L160" i="2"/>
  <c r="K167" i="2"/>
  <c r="L173" i="2"/>
  <c r="M180" i="2"/>
  <c r="K187" i="2"/>
  <c r="K192" i="2"/>
  <c r="N2" i="2"/>
  <c r="I26" i="2"/>
  <c r="I48" i="2"/>
  <c r="I71" i="2"/>
  <c r="I94" i="2"/>
  <c r="I118" i="2"/>
  <c r="I137" i="2"/>
  <c r="I159" i="2"/>
  <c r="I180" i="2"/>
  <c r="H4" i="2"/>
  <c r="H26" i="2"/>
  <c r="H47" i="2"/>
  <c r="H69" i="2"/>
  <c r="H87" i="2"/>
  <c r="H109" i="2"/>
  <c r="H130" i="2"/>
  <c r="H149" i="2"/>
  <c r="H170" i="2"/>
  <c r="H191" i="2"/>
  <c r="L34" i="2"/>
  <c r="N70" i="2"/>
  <c r="K94" i="2"/>
  <c r="J118" i="2"/>
  <c r="J141" i="2"/>
  <c r="M173" i="2"/>
  <c r="M192" i="2"/>
  <c r="I53" i="2"/>
  <c r="I139" i="2"/>
  <c r="H49" i="2"/>
  <c r="H131" i="2"/>
  <c r="N10" i="2"/>
  <c r="K19" i="2"/>
  <c r="N28" i="2"/>
  <c r="L37" i="2"/>
  <c r="N46" i="2"/>
  <c r="L55" i="2"/>
  <c r="K64" i="2"/>
  <c r="M73" i="2"/>
  <c r="N80" i="2"/>
  <c r="M88" i="2"/>
  <c r="L96" i="2"/>
  <c r="N104" i="2"/>
  <c r="N110" i="2"/>
  <c r="K119" i="2"/>
  <c r="J127" i="2"/>
  <c r="K134" i="2"/>
  <c r="J142" i="2"/>
  <c r="K149" i="2"/>
  <c r="M156" i="2"/>
  <c r="L162" i="2"/>
  <c r="N169" i="2"/>
  <c r="J176" i="2"/>
  <c r="N182" i="2"/>
  <c r="J189" i="2"/>
  <c r="L194" i="2"/>
  <c r="I7" i="2"/>
  <c r="I31" i="2"/>
  <c r="I57" i="2"/>
  <c r="I80" i="2"/>
  <c r="I101" i="2"/>
  <c r="I124" i="2"/>
  <c r="I145" i="2"/>
  <c r="I167" i="2"/>
  <c r="I185" i="2"/>
  <c r="H13" i="2"/>
  <c r="H34" i="2"/>
  <c r="H53" i="2"/>
  <c r="H74" i="2"/>
  <c r="H95" i="2"/>
  <c r="H117" i="2"/>
  <c r="H135" i="2"/>
  <c r="H157" i="2"/>
  <c r="H178" i="2"/>
  <c r="H197" i="2"/>
  <c r="J11" i="2"/>
  <c r="M19" i="2"/>
  <c r="J29" i="2"/>
  <c r="M37" i="2"/>
  <c r="K47" i="2"/>
  <c r="M55" i="2"/>
  <c r="J65" i="2"/>
  <c r="N73" i="2"/>
  <c r="N81" i="2"/>
  <c r="J89" i="2"/>
  <c r="K97" i="2"/>
  <c r="J105" i="2"/>
  <c r="K112" i="2"/>
  <c r="J120" i="2"/>
  <c r="N127" i="2"/>
  <c r="K136" i="2"/>
  <c r="K142" i="2"/>
  <c r="M149" i="2"/>
  <c r="N156" i="2"/>
  <c r="N162" i="2"/>
  <c r="J170" i="2"/>
  <c r="L176" i="2"/>
  <c r="N183" i="2"/>
  <c r="K189" i="2"/>
  <c r="N194" i="2"/>
  <c r="I9" i="2"/>
  <c r="I34" i="2"/>
  <c r="I58" i="2"/>
  <c r="I81" i="2"/>
  <c r="I105" i="2"/>
  <c r="I125" i="2"/>
  <c r="I147" i="2"/>
  <c r="I168" i="2"/>
  <c r="I187" i="2"/>
  <c r="H14" i="2"/>
  <c r="H35" i="2"/>
  <c r="H57" i="2"/>
  <c r="H75" i="2"/>
  <c r="H97" i="2"/>
  <c r="H118" i="2"/>
  <c r="H137" i="2"/>
  <c r="H158" i="2"/>
  <c r="H98" i="2"/>
  <c r="H37" i="2"/>
  <c r="I169" i="2"/>
  <c r="I106" i="2"/>
  <c r="I40" i="2"/>
  <c r="M189" i="2"/>
  <c r="K170" i="2"/>
  <c r="J150" i="2"/>
  <c r="M128" i="2"/>
  <c r="K105" i="2"/>
  <c r="J82" i="2"/>
  <c r="L56" i="2"/>
  <c r="L29" i="2"/>
  <c r="H192" i="2"/>
  <c r="H180" i="2"/>
  <c r="H168" i="2"/>
  <c r="H156" i="2"/>
  <c r="H144" i="2"/>
  <c r="H132" i="2"/>
  <c r="H120" i="2"/>
  <c r="H108" i="2"/>
  <c r="H96" i="2"/>
  <c r="H84" i="2"/>
  <c r="H72" i="2"/>
  <c r="H60" i="2"/>
  <c r="H48" i="2"/>
  <c r="H36" i="2"/>
  <c r="H24" i="2"/>
  <c r="H12" i="2"/>
  <c r="I194" i="2"/>
  <c r="I182" i="2"/>
  <c r="I170" i="2"/>
  <c r="I158" i="2"/>
  <c r="I146" i="2"/>
  <c r="I134" i="2"/>
  <c r="I122" i="2"/>
  <c r="I108" i="2"/>
  <c r="I95" i="2"/>
  <c r="I82" i="2"/>
  <c r="I69" i="2"/>
  <c r="I56" i="2"/>
  <c r="I43" i="2"/>
  <c r="I28" i="2"/>
  <c r="I13" i="2"/>
  <c r="M197" i="2"/>
  <c r="M194" i="2"/>
  <c r="M191" i="2"/>
  <c r="M188" i="2"/>
  <c r="M184" i="2"/>
  <c r="N180" i="2"/>
  <c r="N176" i="2"/>
  <c r="J173" i="2"/>
  <c r="N168" i="2"/>
  <c r="K165" i="2"/>
  <c r="J161" i="2"/>
  <c r="L157" i="2"/>
  <c r="K153" i="2"/>
  <c r="L149" i="2"/>
  <c r="L145" i="2"/>
  <c r="M141" i="2"/>
  <c r="N136" i="2"/>
  <c r="K132" i="2"/>
  <c r="L128" i="2"/>
  <c r="M123" i="2"/>
  <c r="N118" i="2"/>
  <c r="N114" i="2"/>
  <c r="K110" i="2"/>
  <c r="L105" i="2"/>
  <c r="N100" i="2"/>
  <c r="N96" i="2"/>
  <c r="J92" i="2"/>
  <c r="K87" i="2"/>
  <c r="L83" i="2"/>
  <c r="N78" i="2"/>
  <c r="J74" i="2"/>
  <c r="L69" i="2"/>
  <c r="L65" i="2"/>
  <c r="M60" i="2"/>
  <c r="N55" i="2"/>
  <c r="J52" i="2"/>
  <c r="L47" i="2"/>
  <c r="M42" i="2"/>
  <c r="J38" i="2"/>
  <c r="J34" i="2"/>
  <c r="K29" i="2"/>
  <c r="L24" i="2"/>
  <c r="M20" i="2"/>
  <c r="J16" i="2"/>
  <c r="K11" i="2"/>
  <c r="M6" i="2"/>
  <c r="H188" i="2"/>
  <c r="H176" i="2"/>
  <c r="H164" i="2"/>
  <c r="H152" i="2"/>
  <c r="H140" i="2"/>
  <c r="H128" i="2"/>
  <c r="H116" i="2"/>
  <c r="H104" i="2"/>
  <c r="H92" i="2"/>
  <c r="H80" i="2"/>
  <c r="H68" i="2"/>
  <c r="H56" i="2"/>
  <c r="H44" i="2"/>
  <c r="H32" i="2"/>
  <c r="H20" i="2"/>
  <c r="H8" i="2"/>
  <c r="I190" i="2"/>
  <c r="I178" i="2"/>
  <c r="I166" i="2"/>
  <c r="I154" i="2"/>
  <c r="I142" i="2"/>
  <c r="I130" i="2"/>
  <c r="I117" i="2"/>
  <c r="I104" i="2"/>
  <c r="I91" i="2"/>
  <c r="I78" i="2"/>
  <c r="I65" i="2"/>
  <c r="I52" i="2"/>
  <c r="I39" i="2"/>
  <c r="I22" i="2"/>
  <c r="I6" i="2"/>
  <c r="N196" i="2"/>
  <c r="N193" i="2"/>
  <c r="N190" i="2"/>
  <c r="J187" i="2"/>
  <c r="M183" i="2"/>
  <c r="L179" i="2"/>
  <c r="M175" i="2"/>
  <c r="M171" i="2"/>
  <c r="N167" i="2"/>
  <c r="M163" i="2"/>
  <c r="J160" i="2"/>
  <c r="N155" i="2"/>
  <c r="J152" i="2"/>
  <c r="J148" i="2"/>
  <c r="K144" i="2"/>
  <c r="M139" i="2"/>
  <c r="N135" i="2"/>
  <c r="K131" i="2"/>
  <c r="L126" i="2"/>
  <c r="N121" i="2"/>
  <c r="N117" i="2"/>
  <c r="J113" i="2"/>
  <c r="K108" i="2"/>
  <c r="L104" i="2"/>
  <c r="N99" i="2"/>
  <c r="J95" i="2"/>
  <c r="L90" i="2"/>
  <c r="L86" i="2"/>
  <c r="M81" i="2"/>
  <c r="N76" i="2"/>
  <c r="N72" i="2"/>
  <c r="L68" i="2"/>
  <c r="M63" i="2"/>
  <c r="J59" i="2"/>
  <c r="J55" i="2"/>
  <c r="K50" i="2"/>
  <c r="L45" i="2"/>
  <c r="L41" i="2"/>
  <c r="N36" i="2"/>
  <c r="J32" i="2"/>
  <c r="M27" i="2"/>
  <c r="M23" i="2"/>
  <c r="N18" i="2"/>
  <c r="J14" i="2"/>
  <c r="J10" i="2"/>
  <c r="K3" i="2"/>
  <c r="L3" i="2"/>
  <c r="N5" i="2"/>
  <c r="K8" i="2"/>
  <c r="M10" i="2"/>
  <c r="J13" i="2"/>
  <c r="L15" i="2"/>
  <c r="N17" i="2"/>
  <c r="K20" i="2"/>
  <c r="M22" i="2"/>
  <c r="J25" i="2"/>
  <c r="L27" i="2"/>
  <c r="N29" i="2"/>
  <c r="K32" i="2"/>
  <c r="M34" i="2"/>
  <c r="J37" i="2"/>
  <c r="L39" i="2"/>
  <c r="N41" i="2"/>
  <c r="K44" i="2"/>
  <c r="M46" i="2"/>
  <c r="J49" i="2"/>
  <c r="L51" i="2"/>
  <c r="N53" i="2"/>
  <c r="K56" i="2"/>
  <c r="M58" i="2"/>
  <c r="J61" i="2"/>
  <c r="L63" i="2"/>
  <c r="N65" i="2"/>
  <c r="K68" i="2"/>
  <c r="M70" i="2"/>
  <c r="J73" i="2"/>
  <c r="L75" i="2"/>
  <c r="N77" i="2"/>
  <c r="K80" i="2"/>
  <c r="M82" i="2"/>
  <c r="J85" i="2"/>
  <c r="L87" i="2"/>
  <c r="N89" i="2"/>
  <c r="K92" i="2"/>
  <c r="M94" i="2"/>
  <c r="J97" i="2"/>
  <c r="L99" i="2"/>
  <c r="N101" i="2"/>
  <c r="K104" i="2"/>
  <c r="M106" i="2"/>
  <c r="J109" i="2"/>
  <c r="L111" i="2"/>
  <c r="N113" i="2"/>
  <c r="K116" i="2"/>
  <c r="M118" i="2"/>
  <c r="J121" i="2"/>
  <c r="L123" i="2"/>
  <c r="N125" i="2"/>
  <c r="K128" i="2"/>
  <c r="M130" i="2"/>
  <c r="J133" i="2"/>
  <c r="L135" i="2"/>
  <c r="N137" i="2"/>
  <c r="K140" i="2"/>
  <c r="M142" i="2"/>
  <c r="J145" i="2"/>
  <c r="L147" i="2"/>
  <c r="N149" i="2"/>
  <c r="K152" i="2"/>
  <c r="M154" i="2"/>
  <c r="J157" i="2"/>
  <c r="L159" i="2"/>
  <c r="N161" i="2"/>
  <c r="K164" i="2"/>
  <c r="M166" i="2"/>
  <c r="J169" i="2"/>
  <c r="L171" i="2"/>
  <c r="N173" i="2"/>
  <c r="K176" i="2"/>
  <c r="M178" i="2"/>
  <c r="J181" i="2"/>
  <c r="L183" i="2"/>
  <c r="N185" i="2"/>
  <c r="K188" i="2"/>
  <c r="M190" i="2"/>
  <c r="J193" i="2"/>
  <c r="L195" i="2"/>
  <c r="N197" i="2"/>
  <c r="I8" i="2"/>
  <c r="I20" i="2"/>
  <c r="I32" i="2"/>
  <c r="N3" i="2"/>
  <c r="K4" i="2"/>
  <c r="M4" i="2"/>
  <c r="N4" i="2"/>
  <c r="L6" i="2"/>
  <c r="J9" i="2"/>
  <c r="M11" i="2"/>
  <c r="K14" i="2"/>
  <c r="N16" i="2"/>
  <c r="L19" i="2"/>
  <c r="J22" i="2"/>
  <c r="M24" i="2"/>
  <c r="K27" i="2"/>
  <c r="J30" i="2"/>
  <c r="M32" i="2"/>
  <c r="K35" i="2"/>
  <c r="N37" i="2"/>
  <c r="L40" i="2"/>
  <c r="J43" i="2"/>
  <c r="M45" i="2"/>
  <c r="K48" i="2"/>
  <c r="N50" i="2"/>
  <c r="L53" i="2"/>
  <c r="J56" i="2"/>
  <c r="N58" i="2"/>
  <c r="L61" i="2"/>
  <c r="J64" i="2"/>
  <c r="M66" i="2"/>
  <c r="K69" i="2"/>
  <c r="N71" i="2"/>
  <c r="L74" i="2"/>
  <c r="J77" i="2"/>
  <c r="M79" i="2"/>
  <c r="K82" i="2"/>
  <c r="N84" i="2"/>
  <c r="M87" i="2"/>
  <c r="K90" i="2"/>
  <c r="N92" i="2"/>
  <c r="L95" i="2"/>
  <c r="J98" i="2"/>
  <c r="M100" i="2"/>
  <c r="K103" i="2"/>
  <c r="N105" i="2"/>
  <c r="L108" i="2"/>
  <c r="J111" i="2"/>
  <c r="M113" i="2"/>
  <c r="L116" i="2"/>
  <c r="J119" i="2"/>
  <c r="M121" i="2"/>
  <c r="K124" i="2"/>
  <c r="N126" i="2"/>
  <c r="L129" i="2"/>
  <c r="J132" i="2"/>
  <c r="M134" i="2"/>
  <c r="K137" i="2"/>
  <c r="N139" i="2"/>
  <c r="L142" i="2"/>
  <c r="K145" i="2"/>
  <c r="N147" i="2"/>
  <c r="L150" i="2"/>
  <c r="J153" i="2"/>
  <c r="M155" i="2"/>
  <c r="K158" i="2"/>
  <c r="N160" i="2"/>
  <c r="L163" i="2"/>
  <c r="J166" i="2"/>
  <c r="M168" i="2"/>
  <c r="K171" i="2"/>
  <c r="J174" i="2"/>
  <c r="M176" i="2"/>
  <c r="K179" i="2"/>
  <c r="N181" i="2"/>
  <c r="L184" i="2"/>
  <c r="J3" i="2"/>
  <c r="N6" i="2"/>
  <c r="L9" i="2"/>
  <c r="J12" i="2"/>
  <c r="M14" i="2"/>
  <c r="K17" i="2"/>
  <c r="N19" i="2"/>
  <c r="L22" i="2"/>
  <c r="K25" i="2"/>
  <c r="N27" i="2"/>
  <c r="L30" i="2"/>
  <c r="J33" i="2"/>
  <c r="M35" i="2"/>
  <c r="K38" i="2"/>
  <c r="N40" i="2"/>
  <c r="L43" i="2"/>
  <c r="J46" i="2"/>
  <c r="M48" i="2"/>
  <c r="K51" i="2"/>
  <c r="J54" i="2"/>
  <c r="M56" i="2"/>
  <c r="K59" i="2"/>
  <c r="N61" i="2"/>
  <c r="L64" i="2"/>
  <c r="J67" i="2"/>
  <c r="M69" i="2"/>
  <c r="K72" i="2"/>
  <c r="N74" i="2"/>
  <c r="L77" i="2"/>
  <c r="J80" i="2"/>
  <c r="N82" i="2"/>
  <c r="L85" i="2"/>
  <c r="J88" i="2"/>
  <c r="M90" i="2"/>
  <c r="K93" i="2"/>
  <c r="N95" i="2"/>
  <c r="L98" i="2"/>
  <c r="J101" i="2"/>
  <c r="M103" i="2"/>
  <c r="K106" i="2"/>
  <c r="N108" i="2"/>
  <c r="M111" i="2"/>
  <c r="K114" i="2"/>
  <c r="N116" i="2"/>
  <c r="L119" i="2"/>
  <c r="J122" i="2"/>
  <c r="M124" i="2"/>
  <c r="K127" i="2"/>
  <c r="N129" i="2"/>
  <c r="L132" i="2"/>
  <c r="J135" i="2"/>
  <c r="M137" i="2"/>
  <c r="L140" i="2"/>
  <c r="J143" i="2"/>
  <c r="M145" i="2"/>
  <c r="K148" i="2"/>
  <c r="N150" i="2"/>
  <c r="L153" i="2"/>
  <c r="J156" i="2"/>
  <c r="M158" i="2"/>
  <c r="K161" i="2"/>
  <c r="N163" i="2"/>
  <c r="L166" i="2"/>
  <c r="K169" i="2"/>
  <c r="N171" i="2"/>
  <c r="L174" i="2"/>
  <c r="J177" i="2"/>
  <c r="M179" i="2"/>
  <c r="K182" i="2"/>
  <c r="N184" i="2"/>
  <c r="L187" i="2"/>
  <c r="M3" i="2"/>
  <c r="J7" i="2"/>
  <c r="M9" i="2"/>
  <c r="K12" i="2"/>
  <c r="N14" i="2"/>
  <c r="L17" i="2"/>
  <c r="J20" i="2"/>
  <c r="N22" i="2"/>
  <c r="L25" i="2"/>
  <c r="J28" i="2"/>
  <c r="M30" i="2"/>
  <c r="K33" i="2"/>
  <c r="N35" i="2"/>
  <c r="L38" i="2"/>
  <c r="J41" i="2"/>
  <c r="M43" i="2"/>
  <c r="K46" i="2"/>
  <c r="N48" i="2"/>
  <c r="M51" i="2"/>
  <c r="K54" i="2"/>
  <c r="N56" i="2"/>
  <c r="L59" i="2"/>
  <c r="J62" i="2"/>
  <c r="M64" i="2"/>
  <c r="K67" i="2"/>
  <c r="N69" i="2"/>
  <c r="L72" i="2"/>
  <c r="J75" i="2"/>
  <c r="M77" i="2"/>
  <c r="L80" i="2"/>
  <c r="J83" i="2"/>
  <c r="M85" i="2"/>
  <c r="K88" i="2"/>
  <c r="N90" i="2"/>
  <c r="L93" i="2"/>
  <c r="J96" i="2"/>
  <c r="M98" i="2"/>
  <c r="K101" i="2"/>
  <c r="N103" i="2"/>
  <c r="L106" i="2"/>
  <c r="K109" i="2"/>
  <c r="N111" i="2"/>
  <c r="L114" i="2"/>
  <c r="J117" i="2"/>
  <c r="M119" i="2"/>
  <c r="K122" i="2"/>
  <c r="N124" i="2"/>
  <c r="L127" i="2"/>
  <c r="J130" i="2"/>
  <c r="M132" i="2"/>
  <c r="K135" i="2"/>
  <c r="J138" i="2"/>
  <c r="M140" i="2"/>
  <c r="K143" i="2"/>
  <c r="N145" i="2"/>
  <c r="L148" i="2"/>
  <c r="J151" i="2"/>
  <c r="M153" i="2"/>
  <c r="K156" i="2"/>
  <c r="N158" i="2"/>
  <c r="L161" i="2"/>
  <c r="J164" i="2"/>
  <c r="N166" i="2"/>
  <c r="L169" i="2"/>
  <c r="J172" i="2"/>
  <c r="M174" i="2"/>
  <c r="K177" i="2"/>
  <c r="N179" i="2"/>
  <c r="L182" i="2"/>
  <c r="J185" i="2"/>
  <c r="M187" i="2"/>
  <c r="K190" i="2"/>
  <c r="N192" i="2"/>
  <c r="M195" i="2"/>
  <c r="M2" i="2"/>
  <c r="I11" i="2"/>
  <c r="I24" i="2"/>
  <c r="I37" i="2"/>
  <c r="I49" i="2"/>
  <c r="I61" i="2"/>
  <c r="I73" i="2"/>
  <c r="I85" i="2"/>
  <c r="I97" i="2"/>
  <c r="I109" i="2"/>
  <c r="I121" i="2"/>
  <c r="J4" i="2"/>
  <c r="K7" i="2"/>
  <c r="N9" i="2"/>
  <c r="L12" i="2"/>
  <c r="J15" i="2"/>
  <c r="M17" i="2"/>
  <c r="L20" i="2"/>
  <c r="J23" i="2"/>
  <c r="M25" i="2"/>
  <c r="K28" i="2"/>
  <c r="N30" i="2"/>
  <c r="L33" i="2"/>
  <c r="J36" i="2"/>
  <c r="M38" i="2"/>
  <c r="K41" i="2"/>
  <c r="N43" i="2"/>
  <c r="L46" i="2"/>
  <c r="K49" i="2"/>
  <c r="N51" i="2"/>
  <c r="L54" i="2"/>
  <c r="J57" i="2"/>
  <c r="M59" i="2"/>
  <c r="K62" i="2"/>
  <c r="N64" i="2"/>
  <c r="L67" i="2"/>
  <c r="J70" i="2"/>
  <c r="M72" i="2"/>
  <c r="K75" i="2"/>
  <c r="J78" i="2"/>
  <c r="M80" i="2"/>
  <c r="K83" i="2"/>
  <c r="N85" i="2"/>
  <c r="L88" i="2"/>
  <c r="J91" i="2"/>
  <c r="M93" i="2"/>
  <c r="K96" i="2"/>
  <c r="N98" i="2"/>
  <c r="L101" i="2"/>
  <c r="J104" i="2"/>
  <c r="N106" i="2"/>
  <c r="L109" i="2"/>
  <c r="J112" i="2"/>
  <c r="M114" i="2"/>
  <c r="K117" i="2"/>
  <c r="N119" i="2"/>
  <c r="L122" i="2"/>
  <c r="J125" i="2"/>
  <c r="M127" i="2"/>
  <c r="K130" i="2"/>
  <c r="N132" i="2"/>
  <c r="M135" i="2"/>
  <c r="K138" i="2"/>
  <c r="N140" i="2"/>
  <c r="L143" i="2"/>
  <c r="J146" i="2"/>
  <c r="M148" i="2"/>
  <c r="K151" i="2"/>
  <c r="N153" i="2"/>
  <c r="L156" i="2"/>
  <c r="J159" i="2"/>
  <c r="M161" i="2"/>
  <c r="L164" i="2"/>
  <c r="J167" i="2"/>
  <c r="M169" i="2"/>
  <c r="K172" i="2"/>
  <c r="N174" i="2"/>
  <c r="L177" i="2"/>
  <c r="J180" i="2"/>
  <c r="M182" i="2"/>
  <c r="K185" i="2"/>
  <c r="N187" i="2"/>
  <c r="L190" i="2"/>
  <c r="K193" i="2"/>
  <c r="N195" i="2"/>
  <c r="L2" i="2"/>
  <c r="I12" i="2"/>
  <c r="I25" i="2"/>
  <c r="I38" i="2"/>
  <c r="J5" i="2"/>
  <c r="M7" i="2"/>
  <c r="K10" i="2"/>
  <c r="N12" i="2"/>
  <c r="M15" i="2"/>
  <c r="K18" i="2"/>
  <c r="N20" i="2"/>
  <c r="L23" i="2"/>
  <c r="J26" i="2"/>
  <c r="M28" i="2"/>
  <c r="K31" i="2"/>
  <c r="N33" i="2"/>
  <c r="L36" i="2"/>
  <c r="J39" i="2"/>
  <c r="M41" i="2"/>
  <c r="L44" i="2"/>
  <c r="J47" i="2"/>
  <c r="M49" i="2"/>
  <c r="K52" i="2"/>
  <c r="N54" i="2"/>
  <c r="L57" i="2"/>
  <c r="J60" i="2"/>
  <c r="M62" i="2"/>
  <c r="K65" i="2"/>
  <c r="N67" i="2"/>
  <c r="L70" i="2"/>
  <c r="K73" i="2"/>
  <c r="N75" i="2"/>
  <c r="L78" i="2"/>
  <c r="J81" i="2"/>
  <c r="M83" i="2"/>
  <c r="K86" i="2"/>
  <c r="N88" i="2"/>
  <c r="L91" i="2"/>
  <c r="J94" i="2"/>
  <c r="M96" i="2"/>
  <c r="K99" i="2"/>
  <c r="J102" i="2"/>
  <c r="M104" i="2"/>
  <c r="K107" i="2"/>
  <c r="N109" i="2"/>
  <c r="L112" i="2"/>
  <c r="J115" i="2"/>
  <c r="M117" i="2"/>
  <c r="K120" i="2"/>
  <c r="N122" i="2"/>
  <c r="L125" i="2"/>
  <c r="J128" i="2"/>
  <c r="N130" i="2"/>
  <c r="L133" i="2"/>
  <c r="J136" i="2"/>
  <c r="M138" i="2"/>
  <c r="K141" i="2"/>
  <c r="H187" i="2"/>
  <c r="H175" i="2"/>
  <c r="H163" i="2"/>
  <c r="H151" i="2"/>
  <c r="H139" i="2"/>
  <c r="H127" i="2"/>
  <c r="H115" i="2"/>
  <c r="H103" i="2"/>
  <c r="H91" i="2"/>
  <c r="H79" i="2"/>
  <c r="H67" i="2"/>
  <c r="H55" i="2"/>
  <c r="H43" i="2"/>
  <c r="H31" i="2"/>
  <c r="H19" i="2"/>
  <c r="H7" i="2"/>
  <c r="I189" i="2"/>
  <c r="I177" i="2"/>
  <c r="I165" i="2"/>
  <c r="I153" i="2"/>
  <c r="I141" i="2"/>
  <c r="I129" i="2"/>
  <c r="I116" i="2"/>
  <c r="I103" i="2"/>
  <c r="I90" i="2"/>
  <c r="I77" i="2"/>
  <c r="I64" i="2"/>
  <c r="I51" i="2"/>
  <c r="I36" i="2"/>
  <c r="I21" i="2"/>
  <c r="I5" i="2"/>
  <c r="M196" i="2"/>
  <c r="M193" i="2"/>
  <c r="J190" i="2"/>
  <c r="N186" i="2"/>
  <c r="K183" i="2"/>
  <c r="J179" i="2"/>
  <c r="L175" i="2"/>
  <c r="J171" i="2"/>
  <c r="M167" i="2"/>
  <c r="K163" i="2"/>
  <c r="N159" i="2"/>
  <c r="L155" i="2"/>
  <c r="N151" i="2"/>
  <c r="M147" i="2"/>
  <c r="J144" i="2"/>
  <c r="L139" i="2"/>
  <c r="N134" i="2"/>
  <c r="J131" i="2"/>
  <c r="K126" i="2"/>
  <c r="L121" i="2"/>
  <c r="L117" i="2"/>
  <c r="N112" i="2"/>
  <c r="J108" i="2"/>
  <c r="L103" i="2"/>
  <c r="M99" i="2"/>
  <c r="N94" i="2"/>
  <c r="J90" i="2"/>
  <c r="J86" i="2"/>
  <c r="L81" i="2"/>
  <c r="M76" i="2"/>
  <c r="J72" i="2"/>
  <c r="J68" i="2"/>
  <c r="K63" i="2"/>
  <c r="L58" i="2"/>
  <c r="M54" i="2"/>
  <c r="J50" i="2"/>
  <c r="K45" i="2"/>
  <c r="M40" i="2"/>
  <c r="M36" i="2"/>
  <c r="N31" i="2"/>
  <c r="J27" i="2"/>
  <c r="K23" i="2"/>
  <c r="M18" i="2"/>
  <c r="N13" i="2"/>
  <c r="K9" i="2"/>
  <c r="K5" i="2"/>
  <c r="H2" i="2"/>
  <c r="H186" i="2"/>
  <c r="H174" i="2"/>
  <c r="H162" i="2"/>
  <c r="H150" i="2"/>
  <c r="H138" i="2"/>
  <c r="H126" i="2"/>
  <c r="H114" i="2"/>
  <c r="H102" i="2"/>
  <c r="H90" i="2"/>
  <c r="H78" i="2"/>
  <c r="H66" i="2"/>
  <c r="H54" i="2"/>
  <c r="H42" i="2"/>
  <c r="H30" i="2"/>
  <c r="H18" i="2"/>
  <c r="H6" i="2"/>
  <c r="I188" i="2"/>
  <c r="I176" i="2"/>
  <c r="I164" i="2"/>
  <c r="I152" i="2"/>
  <c r="I140" i="2"/>
  <c r="I128" i="2"/>
  <c r="I115" i="2"/>
  <c r="I102" i="2"/>
  <c r="I89" i="2"/>
  <c r="I76" i="2"/>
  <c r="I63" i="2"/>
  <c r="I50" i="2"/>
  <c r="I35" i="2"/>
  <c r="I19" i="2"/>
  <c r="I4" i="2"/>
  <c r="L196" i="2"/>
  <c r="L193" i="2"/>
  <c r="N189" i="2"/>
  <c r="M186" i="2"/>
  <c r="J183" i="2"/>
  <c r="N178" i="2"/>
  <c r="K175" i="2"/>
  <c r="N170" i="2"/>
  <c r="L167" i="2"/>
  <c r="J163" i="2"/>
  <c r="M159" i="2"/>
  <c r="K155" i="2"/>
  <c r="M151" i="2"/>
  <c r="K147" i="2"/>
  <c r="N143" i="2"/>
  <c r="K139" i="2"/>
  <c r="L134" i="2"/>
  <c r="L130" i="2"/>
  <c r="J126" i="2"/>
  <c r="K121" i="2"/>
  <c r="M116" i="2"/>
  <c r="M112" i="2"/>
  <c r="N107" i="2"/>
  <c r="J103" i="2"/>
  <c r="J99" i="2"/>
  <c r="L94" i="2"/>
  <c r="M89" i="2"/>
  <c r="K85" i="2"/>
  <c r="K81" i="2"/>
  <c r="L76" i="2"/>
  <c r="M71" i="2"/>
  <c r="M67" i="2"/>
  <c r="J63" i="2"/>
  <c r="K58" i="2"/>
  <c r="M53" i="2"/>
  <c r="N49" i="2"/>
  <c r="J45" i="2"/>
  <c r="K40" i="2"/>
  <c r="K36" i="2"/>
  <c r="M31" i="2"/>
  <c r="N26" i="2"/>
  <c r="K22" i="2"/>
  <c r="L18" i="2"/>
  <c r="M13" i="2"/>
  <c r="N8" i="2"/>
  <c r="L4" i="2"/>
  <c r="H196" i="2"/>
  <c r="H184" i="2"/>
  <c r="H172" i="2"/>
  <c r="H160" i="2"/>
  <c r="H148" i="2"/>
  <c r="H136" i="2"/>
  <c r="H124" i="2"/>
  <c r="H112" i="2"/>
  <c r="H100" i="2"/>
  <c r="H88" i="2"/>
  <c r="H76" i="2"/>
  <c r="H64" i="2"/>
  <c r="H52" i="2"/>
  <c r="H40" i="2"/>
  <c r="H28" i="2"/>
  <c r="H16" i="2"/>
  <c r="H3" i="2"/>
  <c r="I186" i="2"/>
  <c r="I174" i="2"/>
  <c r="I162" i="2"/>
  <c r="I150" i="2"/>
  <c r="I138" i="2"/>
  <c r="I126" i="2"/>
  <c r="I113" i="2"/>
  <c r="I100" i="2"/>
  <c r="I87" i="2"/>
  <c r="I74" i="2"/>
  <c r="I60" i="2"/>
  <c r="I47" i="2"/>
  <c r="I33" i="2"/>
  <c r="I17" i="2"/>
  <c r="I2" i="2"/>
  <c r="J196" i="2"/>
  <c r="L192" i="2"/>
  <c r="L189" i="2"/>
  <c r="K186" i="2"/>
  <c r="J182" i="2"/>
  <c r="K178" i="2"/>
  <c r="K174" i="2"/>
  <c r="L170" i="2"/>
  <c r="K166" i="2"/>
  <c r="M162" i="2"/>
  <c r="L158" i="2"/>
  <c r="N154" i="2"/>
  <c r="M150" i="2"/>
  <c r="N146" i="2"/>
  <c r="N142" i="2"/>
  <c r="N138" i="2"/>
  <c r="J134" i="2"/>
  <c r="K129" i="2"/>
  <c r="K125" i="2"/>
  <c r="M120" i="2"/>
  <c r="N115" i="2"/>
  <c r="K111" i="2"/>
  <c r="L107" i="2"/>
  <c r="M102" i="2"/>
  <c r="N97" i="2"/>
  <c r="N93" i="2"/>
  <c r="K89" i="2"/>
  <c r="L84" i="2"/>
  <c r="N79" i="2"/>
  <c r="J76" i="2"/>
  <c r="K71" i="2"/>
  <c r="L66" i="2"/>
  <c r="L62" i="2"/>
  <c r="N57" i="2"/>
  <c r="J53" i="2"/>
  <c r="L48" i="2"/>
  <c r="M44" i="2"/>
  <c r="N39" i="2"/>
  <c r="J35" i="2"/>
  <c r="J31" i="2"/>
  <c r="L26" i="2"/>
  <c r="M21" i="2"/>
  <c r="J17" i="2"/>
  <c r="K13" i="2"/>
  <c r="L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tc={CC718AFE-A14D-4672-90D0-E3A6B7B1A02B}</author>
    <author>tc={7EC6AB9D-B512-4916-AD91-2B8FABCB8768}</author>
    <author>tc={52235C96-9DC2-4B35-9A4A-D4B0AA52BE75}</author>
    <author>tc={54BBA140-072E-4DF2-9E7C-EFD416604CDB}</author>
  </authors>
  <commentList>
    <comment ref="E46" authorId="0" shapeId="0" xr:uid="{CC718AFE-A14D-4672-90D0-E3A6B7B1A02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Mappen op composition level PREMIS?</t>
      </text>
    </comment>
    <comment ref="E78" authorId="1" shapeId="0" xr:uid="{7EC6AB9D-B512-4916-AD91-2B8FABCB8768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Mappen op EventDetailInformation PREMIS?</t>
      </text>
    </comment>
    <comment ref="F93" authorId="2" shapeId="0" xr:uid="{52235C96-9DC2-4B35-9A4A-D4B0AA52BE75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Mappen op Event Outcome PREMIS?</t>
      </text>
    </comment>
    <comment ref="E151" authorId="3" shapeId="0" xr:uid="{54BBA140-072E-4DF2-9E7C-EFD416604CD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Mappen op preservation level PREMIS?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A0B33E6-F78D-4B48-A4F6-FA75639A9753}" keepAlive="1" name="Query - PREMIS_raw" description="Connection to the 'PREMIS_raw' query in the workbook." type="5" refreshedVersion="8" background="1" saveData="1">
    <dbPr connection="Provider=Microsoft.Mashup.OleDb.1;Data Source=$Workbook$;Location=PREMIS_raw;Extended Properties=&quot;&quot;" command="SELECT * FROM [PREMIS_raw]"/>
  </connection>
  <connection id="2" xr16:uid="{FE73B480-08FD-4A2C-A043-3A8545F7D9B3}" keepAlive="1" name="Query - PREMIS_raw_2" description="Connection to the 'PREMIS_raw_2' query in the workbook." type="5" refreshedVersion="0" background="1">
    <dbPr connection="Provider=Microsoft.Mashup.OleDb.1;Data Source=$Workbook$;Location=PREMIS_raw_2;Extended Properties=&quot;&quot;" command="SELECT * FROM [PREMIS_raw_2]"/>
  </connection>
</connections>
</file>

<file path=xl/sharedStrings.xml><?xml version="1.0" encoding="utf-8"?>
<sst xmlns="http://schemas.openxmlformats.org/spreadsheetml/2006/main" count="2666" uniqueCount="693">
  <si>
    <t>PREMIS entity</t>
  </si>
  <si>
    <t>#</t>
  </si>
  <si>
    <t>Label</t>
  </si>
  <si>
    <t>Mandatory/Optional</t>
  </si>
  <si>
    <t>(Not) Repeatable</t>
  </si>
  <si>
    <t>Applicability</t>
  </si>
  <si>
    <t>MDTO code</t>
  </si>
  <si>
    <t>MDTO Object</t>
  </si>
  <si>
    <t>MDTO  Niveau 1</t>
  </si>
  <si>
    <t>MDTO Niveau 2</t>
  </si>
  <si>
    <t>MDTO Niveau 3</t>
  </si>
  <si>
    <t>MDTO Niveau 4</t>
  </si>
  <si>
    <t>MDTO Niveau 5</t>
  </si>
  <si>
    <t>MDTO Niveau 6</t>
  </si>
  <si>
    <t>Opmerkingen</t>
  </si>
  <si>
    <t>Object</t>
  </si>
  <si>
    <t>1.1</t>
  </si>
  <si>
    <t xml:space="preserve">objectIdentifier </t>
  </si>
  <si>
    <t>M</t>
  </si>
  <si>
    <t xml:space="preserve"> R</t>
  </si>
  <si>
    <t>I.1</t>
  </si>
  <si>
    <t>Informatieobject</t>
  </si>
  <si>
    <t>1.1.1</t>
  </si>
  <si>
    <t xml:space="preserve">objectIdentifierType </t>
  </si>
  <si>
    <t xml:space="preserve"> NR</t>
  </si>
  <si>
    <t>1.1.2</t>
  </si>
  <si>
    <t xml:space="preserve">objectIdentifierValue </t>
  </si>
  <si>
    <t>I.1.1</t>
  </si>
  <si>
    <t>1.2</t>
  </si>
  <si>
    <t xml:space="preserve">objectCategory </t>
  </si>
  <si>
    <t>Komt overeen met de type objecten in MDTO (Informatieobject, Bestand)</t>
  </si>
  <si>
    <t>1.3</t>
  </si>
  <si>
    <t xml:space="preserve">preservationLevel </t>
  </si>
  <si>
    <t>O</t>
  </si>
  <si>
    <t xml:space="preserve"> R </t>
  </si>
  <si>
    <t>Intellectual Entity, Representation, File</t>
  </si>
  <si>
    <t>1.3.1</t>
  </si>
  <si>
    <t xml:space="preserve">preservationLevelType </t>
  </si>
  <si>
    <t xml:space="preserve"> NR </t>
  </si>
  <si>
    <t>1.3.2</t>
  </si>
  <si>
    <t xml:space="preserve">preservationLevelValue </t>
  </si>
  <si>
    <t>1.3.3</t>
  </si>
  <si>
    <t xml:space="preserve">preservationLevelRole </t>
  </si>
  <si>
    <t>1.3.4</t>
  </si>
  <si>
    <t xml:space="preserve">preservationLevelRationale </t>
  </si>
  <si>
    <t>1.3.5</t>
  </si>
  <si>
    <t xml:space="preserve">preservationLevelDateAssigned </t>
  </si>
  <si>
    <t>1.4</t>
  </si>
  <si>
    <t xml:space="preserve">significantProperties </t>
  </si>
  <si>
    <t>1.4.1</t>
  </si>
  <si>
    <t xml:space="preserve">significantPropertiesType </t>
  </si>
  <si>
    <t>1.4.2</t>
  </si>
  <si>
    <t xml:space="preserve">significantPropertiesValue </t>
  </si>
  <si>
    <t>1.4.3</t>
  </si>
  <si>
    <t xml:space="preserve">significantPropertiesExtension </t>
  </si>
  <si>
    <t>1.5</t>
  </si>
  <si>
    <t xml:space="preserve">objectCharacteristics </t>
  </si>
  <si>
    <t>File, Bitstream</t>
  </si>
  <si>
    <t>1.5.1</t>
  </si>
  <si>
    <t xml:space="preserve">compositionLevel </t>
  </si>
  <si>
    <t>1.5.2</t>
  </si>
  <si>
    <t xml:space="preserve">fixity </t>
  </si>
  <si>
    <t>B.6</t>
  </si>
  <si>
    <t>1.5.2.1</t>
  </si>
  <si>
    <t xml:space="preserve">messageDigestAlgorithm </t>
  </si>
  <si>
    <t>B.6.1.1</t>
  </si>
  <si>
    <t>1.5.2.2</t>
  </si>
  <si>
    <t xml:space="preserve">messageDigest </t>
  </si>
  <si>
    <t>B.6.2</t>
  </si>
  <si>
    <t>1.5.2.3</t>
  </si>
  <si>
    <t xml:space="preserve">messageDigestOriginator </t>
  </si>
  <si>
    <t>1.5.3</t>
  </si>
  <si>
    <t xml:space="preserve">size </t>
  </si>
  <si>
    <t>1.5.4</t>
  </si>
  <si>
    <t xml:space="preserve">format </t>
  </si>
  <si>
    <t>B.5</t>
  </si>
  <si>
    <t>1.5.4.1</t>
  </si>
  <si>
    <t xml:space="preserve">formatDesignation </t>
  </si>
  <si>
    <t>1.5.4.1.1</t>
  </si>
  <si>
    <t xml:space="preserve">formatName </t>
  </si>
  <si>
    <t>B.5.1</t>
  </si>
  <si>
    <t>1.5.4.1.2</t>
  </si>
  <si>
    <t xml:space="preserve">formatVersion </t>
  </si>
  <si>
    <t>1.5.4.2</t>
  </si>
  <si>
    <t xml:space="preserve">formatRegistry </t>
  </si>
  <si>
    <t>B.5.3</t>
  </si>
  <si>
    <t>1.5.4.2.1</t>
  </si>
  <si>
    <t xml:space="preserve">formatRegistryName </t>
  </si>
  <si>
    <t>B.5.3.1</t>
  </si>
  <si>
    <t>1.5.4.2.2</t>
  </si>
  <si>
    <t xml:space="preserve">formatRegistryKey </t>
  </si>
  <si>
    <t>B.5.2</t>
  </si>
  <si>
    <t>1.5.4.2.3</t>
  </si>
  <si>
    <t xml:space="preserve">formatRegistryRole </t>
  </si>
  <si>
    <t>1.5.4.3</t>
  </si>
  <si>
    <t xml:space="preserve">formatNote </t>
  </si>
  <si>
    <t>1.5.5</t>
  </si>
  <si>
    <t xml:space="preserve">creatingApplication </t>
  </si>
  <si>
    <t>1.5.5.1</t>
  </si>
  <si>
    <t xml:space="preserve">creatingApplicationName </t>
  </si>
  <si>
    <t>1.5.5.2</t>
  </si>
  <si>
    <t xml:space="preserve">creatingApplicationVersion </t>
  </si>
  <si>
    <t>1.5.5.3</t>
  </si>
  <si>
    <t xml:space="preserve">dateCreatedByApplication </t>
  </si>
  <si>
    <t>1.5.5.4</t>
  </si>
  <si>
    <t xml:space="preserve">creatingApplicationExtension </t>
  </si>
  <si>
    <t>1.5.6</t>
  </si>
  <si>
    <t xml:space="preserve">inhibitors </t>
  </si>
  <si>
    <t>1.5.6.1</t>
  </si>
  <si>
    <t xml:space="preserve">inhibitorType </t>
  </si>
  <si>
    <t>1.5.6.2</t>
  </si>
  <si>
    <t xml:space="preserve">inhibitorTarget </t>
  </si>
  <si>
    <t>1.5.6.3</t>
  </si>
  <si>
    <t xml:space="preserve">inhibitorKey </t>
  </si>
  <si>
    <t>1.5.7</t>
  </si>
  <si>
    <t xml:space="preserve">objectCharacteristicsExtension </t>
  </si>
  <si>
    <t>1.6</t>
  </si>
  <si>
    <t xml:space="preserve">originalName </t>
  </si>
  <si>
    <t>I.2</t>
  </si>
  <si>
    <t>1.7</t>
  </si>
  <si>
    <t xml:space="preserve">storage </t>
  </si>
  <si>
    <t>Representation, File, Bitstream</t>
  </si>
  <si>
    <t>I.7</t>
  </si>
  <si>
    <t>1.7.1</t>
  </si>
  <si>
    <t xml:space="preserve">contentLocation </t>
  </si>
  <si>
    <t>1.7.1.1</t>
  </si>
  <si>
    <t xml:space="preserve">contentLocationType </t>
  </si>
  <si>
    <t>1.7.1.2</t>
  </si>
  <si>
    <t xml:space="preserve">contentLocationValue </t>
  </si>
  <si>
    <t>Let op, geldt ook voor Online Raadpleeglocatie (I.7.2)</t>
  </si>
  <si>
    <t>1.7.2</t>
  </si>
  <si>
    <t xml:space="preserve">storageMedium </t>
  </si>
  <si>
    <t>1.8</t>
  </si>
  <si>
    <t xml:space="preserve">signatureInformation </t>
  </si>
  <si>
    <t>1.8.1</t>
  </si>
  <si>
    <t xml:space="preserve">signature </t>
  </si>
  <si>
    <t>1.8.1.1</t>
  </si>
  <si>
    <t xml:space="preserve">signatureEncoding </t>
  </si>
  <si>
    <t>1.8.1.2</t>
  </si>
  <si>
    <t xml:space="preserve">signer </t>
  </si>
  <si>
    <t>1.8.1.3</t>
  </si>
  <si>
    <t xml:space="preserve">signatureMethod </t>
  </si>
  <si>
    <t>1.8.1.4</t>
  </si>
  <si>
    <t xml:space="preserve">signatureValue </t>
  </si>
  <si>
    <t>1.8.1.5</t>
  </si>
  <si>
    <t xml:space="preserve">signatureValidationRules </t>
  </si>
  <si>
    <t>1.8.1.6</t>
  </si>
  <si>
    <t xml:space="preserve">signatureProperties </t>
  </si>
  <si>
    <t>1.8.1.7</t>
  </si>
  <si>
    <t xml:space="preserve">keyInformation </t>
  </si>
  <si>
    <t>1.8.2</t>
  </si>
  <si>
    <t xml:space="preserve">signatureInformationExtension </t>
  </si>
  <si>
    <t>1.9</t>
  </si>
  <si>
    <t xml:space="preserve">environmentFunction </t>
  </si>
  <si>
    <t>Intellectual Entity of type environment</t>
  </si>
  <si>
    <t>1.9.1</t>
  </si>
  <si>
    <t xml:space="preserve">environmentFunctionType </t>
  </si>
  <si>
    <t>1.9.2</t>
  </si>
  <si>
    <t xml:space="preserve">environmentFunctionLevel </t>
  </si>
  <si>
    <t>1.10</t>
  </si>
  <si>
    <t xml:space="preserve">environmentDesignation </t>
  </si>
  <si>
    <t>1.10.1</t>
  </si>
  <si>
    <t xml:space="preserve">environmentName </t>
  </si>
  <si>
    <t>1.10.2</t>
  </si>
  <si>
    <t xml:space="preserve">environmentVersion </t>
  </si>
  <si>
    <t>1.10.3</t>
  </si>
  <si>
    <t xml:space="preserve">environmentOrigin </t>
  </si>
  <si>
    <t>1.10.4</t>
  </si>
  <si>
    <t xml:space="preserve">environmentDesignationNote </t>
  </si>
  <si>
    <t>1.10.5</t>
  </si>
  <si>
    <t xml:space="preserve">environmentDesignationExtension </t>
  </si>
  <si>
    <t>1.11</t>
  </si>
  <si>
    <t xml:space="preserve">environmentRegistry </t>
  </si>
  <si>
    <t>1.11.1</t>
  </si>
  <si>
    <t xml:space="preserve">environmentRegistryName </t>
  </si>
  <si>
    <t>1.11.2</t>
  </si>
  <si>
    <t xml:space="preserve">environmentRegistryKey </t>
  </si>
  <si>
    <t>1.11.3</t>
  </si>
  <si>
    <t xml:space="preserve">environmentRegistryRole </t>
  </si>
  <si>
    <t>1.12</t>
  </si>
  <si>
    <t xml:space="preserve">environmentExtension </t>
  </si>
  <si>
    <t>1.13</t>
  </si>
  <si>
    <t xml:space="preserve">relationship </t>
  </si>
  <si>
    <t>1.13.1</t>
  </si>
  <si>
    <t xml:space="preserve">relationshipType </t>
  </si>
  <si>
    <t>1.13.2</t>
  </si>
  <si>
    <t xml:space="preserve">relationshipSubType </t>
  </si>
  <si>
    <t>1.13.3</t>
  </si>
  <si>
    <t xml:space="preserve">relatedObjectIdentifier </t>
  </si>
  <si>
    <t>I.18.2.2</t>
  </si>
  <si>
    <t>1.13.3.1</t>
  </si>
  <si>
    <t xml:space="preserve">relatedObjectIdentifierType </t>
  </si>
  <si>
    <t>1.13.3.2</t>
  </si>
  <si>
    <t xml:space="preserve">relatedObjectIdentifierValue </t>
  </si>
  <si>
    <t>I.18.2.2.1</t>
  </si>
  <si>
    <t>1.13.3.3</t>
  </si>
  <si>
    <t xml:space="preserve">relatedObjectSequence </t>
  </si>
  <si>
    <t>1.13.4</t>
  </si>
  <si>
    <t xml:space="preserve">relatedEventIdentifier </t>
  </si>
  <si>
    <t>1.13.4.1</t>
  </si>
  <si>
    <t xml:space="preserve">relatedEventIdentifierType </t>
  </si>
  <si>
    <t>1.13.4.2</t>
  </si>
  <si>
    <t xml:space="preserve">relatedEventIdentifierValue </t>
  </si>
  <si>
    <t>1.13.4.3</t>
  </si>
  <si>
    <t xml:space="preserve">relatedEventSequence </t>
  </si>
  <si>
    <t>1.13.5</t>
  </si>
  <si>
    <t xml:space="preserve">relatedEnvironmentPurpose </t>
  </si>
  <si>
    <t>1.13.6</t>
  </si>
  <si>
    <t xml:space="preserve">relatedEnvironmentCharacteristic </t>
  </si>
  <si>
    <t>1.14</t>
  </si>
  <si>
    <t xml:space="preserve">linkingEventIdentifier </t>
  </si>
  <si>
    <t>1.14.1</t>
  </si>
  <si>
    <t xml:space="preserve">linkingEventIdentifierType </t>
  </si>
  <si>
    <t>1.14.2</t>
  </si>
  <si>
    <t xml:space="preserve">linkingEventIdentifierValue </t>
  </si>
  <si>
    <t>1.15</t>
  </si>
  <si>
    <t xml:space="preserve">linkingRightsStatementIdentifier </t>
  </si>
  <si>
    <t>1.15.1</t>
  </si>
  <si>
    <t xml:space="preserve">linkingRightsStatementIdentifierType </t>
  </si>
  <si>
    <t>1.15.2</t>
  </si>
  <si>
    <t xml:space="preserve">linkingRightsStatementIdentifierValue </t>
  </si>
  <si>
    <t>Event</t>
  </si>
  <si>
    <t>2.1</t>
  </si>
  <si>
    <t>eventIdentifier</t>
  </si>
  <si>
    <t>NR</t>
  </si>
  <si>
    <t>2.1.1</t>
  </si>
  <si>
    <t>eventIdentifierType</t>
  </si>
  <si>
    <t>2.1.2</t>
  </si>
  <si>
    <t>eventIdentifierValue</t>
  </si>
  <si>
    <t>2.2</t>
  </si>
  <si>
    <t>eventType</t>
  </si>
  <si>
    <t>2.3</t>
  </si>
  <si>
    <t>eventDateTime</t>
  </si>
  <si>
    <t>I.11.2</t>
  </si>
  <si>
    <t>2.4</t>
  </si>
  <si>
    <t>eventDetailInformation</t>
  </si>
  <si>
    <t>R</t>
  </si>
  <si>
    <t>2.4.1</t>
  </si>
  <si>
    <t>eventDetail</t>
  </si>
  <si>
    <t>2.4.2</t>
  </si>
  <si>
    <t>eventDetailExtension</t>
  </si>
  <si>
    <t>2.5</t>
  </si>
  <si>
    <t>eventOutcomeInformation</t>
  </si>
  <si>
    <t>2.5.1</t>
  </si>
  <si>
    <t>eventOutcome</t>
  </si>
  <si>
    <t>2.5.2</t>
  </si>
  <si>
    <t>eventOutcomeDetail</t>
  </si>
  <si>
    <t>2.5.2.1</t>
  </si>
  <si>
    <t>eventOutcomeDetailNote</t>
  </si>
  <si>
    <t>I.11.4</t>
  </si>
  <si>
    <t>2.5.2.2</t>
  </si>
  <si>
    <t>eventOutcomeDetailExtension</t>
  </si>
  <si>
    <t>2.6</t>
  </si>
  <si>
    <t>linkingAgentIdentifier</t>
  </si>
  <si>
    <t>2.6.1</t>
  </si>
  <si>
    <t>linkingAgentIdentifierType</t>
  </si>
  <si>
    <t>2.6.2</t>
  </si>
  <si>
    <t>linkingAgentIdentifierValue</t>
  </si>
  <si>
    <t>I.11.3.2.1</t>
  </si>
  <si>
    <t>2.6.3</t>
  </si>
  <si>
    <t>linkingAgentRole</t>
  </si>
  <si>
    <t>2.7</t>
  </si>
  <si>
    <t>linkingObjectIdentifier</t>
  </si>
  <si>
    <t>2.7.1</t>
  </si>
  <si>
    <t>linkingObjectIdentifierType</t>
  </si>
  <si>
    <t>2.7.2</t>
  </si>
  <si>
    <t>linkingObjectIdentifierValue</t>
  </si>
  <si>
    <t>2.7.3</t>
  </si>
  <si>
    <t>linkingObjectRole</t>
  </si>
  <si>
    <t>Agent</t>
  </si>
  <si>
    <t>3.1</t>
  </si>
  <si>
    <t>agentIdentifier</t>
  </si>
  <si>
    <t>I.21.2.2.1</t>
  </si>
  <si>
    <t>3.1.1</t>
  </si>
  <si>
    <t>agentIdentifierType</t>
  </si>
  <si>
    <t>3.1.2</t>
  </si>
  <si>
    <t>agentIdentifierValue</t>
  </si>
  <si>
    <t>3.2</t>
  </si>
  <si>
    <t>agentName</t>
  </si>
  <si>
    <t>I.21.2.1</t>
  </si>
  <si>
    <t>3.3</t>
  </si>
  <si>
    <t>agentType</t>
  </si>
  <si>
    <t>I.21.1.1</t>
  </si>
  <si>
    <t>3.4</t>
  </si>
  <si>
    <t>agentVersion</t>
  </si>
  <si>
    <t>3.5</t>
  </si>
  <si>
    <t>agentNote</t>
  </si>
  <si>
    <t>3.6</t>
  </si>
  <si>
    <t>agentExtension</t>
  </si>
  <si>
    <t>3.7</t>
  </si>
  <si>
    <t>linkingEventIdentifier</t>
  </si>
  <si>
    <t>3.7.1</t>
  </si>
  <si>
    <t>linkingEventIdentifierType</t>
  </si>
  <si>
    <t>3.7.2</t>
  </si>
  <si>
    <t>linkingEventIdentifierValue</t>
  </si>
  <si>
    <t>3.8</t>
  </si>
  <si>
    <t>linkingRightsStatementIdentifier</t>
  </si>
  <si>
    <t>3.8.1</t>
  </si>
  <si>
    <t>linkingRightsStatementIdentifierType</t>
  </si>
  <si>
    <t>3.8.2</t>
  </si>
  <si>
    <t>linkingRightsStatementIdentifierValue</t>
  </si>
  <si>
    <t>3.9</t>
  </si>
  <si>
    <t>linkingEnvironmentIdentifier</t>
  </si>
  <si>
    <t>3.9.1</t>
  </si>
  <si>
    <t>linkingEnvironmentIdentifierType</t>
  </si>
  <si>
    <t>3.9.2</t>
  </si>
  <si>
    <t>linkingEnvironmentIdentifierValue</t>
  </si>
  <si>
    <t>3.9.3</t>
  </si>
  <si>
    <t>linkingEnvironmentRole</t>
  </si>
  <si>
    <t>Rights</t>
  </si>
  <si>
    <t>4.1</t>
  </si>
  <si>
    <t>rightsStatement</t>
  </si>
  <si>
    <t>I.23</t>
  </si>
  <si>
    <t>4.1.1</t>
  </si>
  <si>
    <t>rightsStatementIdentifier</t>
  </si>
  <si>
    <t>4.1.1.1</t>
  </si>
  <si>
    <t>rightsStatementIdentifierType</t>
  </si>
  <si>
    <t>4.1.1.2</t>
  </si>
  <si>
    <t>rightsStatementIdentifierValue</t>
  </si>
  <si>
    <t>I.23.1.1</t>
  </si>
  <si>
    <t>4.1.2</t>
  </si>
  <si>
    <t>rightsBasis</t>
  </si>
  <si>
    <t>Let op: 4.1.3 t/m 4.1.6 zouden als categorieën in een begrippenlijst kunnen worden opgenomen, om vervolgens op generieke velden te worden gemapped. (dus statuteNote en copyrightNote zijn gemapped naar dezelfde MDTO-velden)</t>
  </si>
  <si>
    <t>4.1.3</t>
  </si>
  <si>
    <t>copyrightInformation</t>
  </si>
  <si>
    <t>4.1.3.1</t>
  </si>
  <si>
    <t>copyrightStatus</t>
  </si>
  <si>
    <t>4.1.3.2</t>
  </si>
  <si>
    <t>copyrightJurisdiction</t>
  </si>
  <si>
    <t>4.1.3.3</t>
  </si>
  <si>
    <t>copyrightStatusDeterminationDate</t>
  </si>
  <si>
    <t>4.1.3.4</t>
  </si>
  <si>
    <t>copyrightNote</t>
  </si>
  <si>
    <t>I.23.2</t>
  </si>
  <si>
    <t>4.1.3.5</t>
  </si>
  <si>
    <t>copyrightDocumentationIdentifier</t>
  </si>
  <si>
    <t>I.23.3</t>
  </si>
  <si>
    <t>4.1.3.5.1</t>
  </si>
  <si>
    <t>copyrightDocumentationIdentifierType</t>
  </si>
  <si>
    <t>4.1.3.5.2</t>
  </si>
  <si>
    <t>copyrightDocumentationIdentifierValue</t>
  </si>
  <si>
    <t>I.23.3.2.1</t>
  </si>
  <si>
    <t>4.1.3.5.3</t>
  </si>
  <si>
    <t>copyrightDocumentationRole</t>
  </si>
  <si>
    <t>4.1.3.6</t>
  </si>
  <si>
    <t>copyrightApplicableDates</t>
  </si>
  <si>
    <t>I.23.4</t>
  </si>
  <si>
    <t>4.1.3.6.1</t>
  </si>
  <si>
    <t>startDate</t>
  </si>
  <si>
    <t>I.23.4.2</t>
  </si>
  <si>
    <t>4.1.3.6.2</t>
  </si>
  <si>
    <t>endDate</t>
  </si>
  <si>
    <t>I.23.4.4</t>
  </si>
  <si>
    <t>4.1.4</t>
  </si>
  <si>
    <t>licenseInformation</t>
  </si>
  <si>
    <t>4.1.4.1</t>
  </si>
  <si>
    <t>licenseDocumentationIdentifier</t>
  </si>
  <si>
    <t>4.1.4.1.1</t>
  </si>
  <si>
    <t>licenseDocumentationIdentifierType</t>
  </si>
  <si>
    <t>4.1.4.1.2</t>
  </si>
  <si>
    <t>licenseDocumentationIdentifierValue</t>
  </si>
  <si>
    <t>4.1.4.1.3</t>
  </si>
  <si>
    <t>licenseDocumentationRole</t>
  </si>
  <si>
    <t>4.1.4.2</t>
  </si>
  <si>
    <t>licenseTerms</t>
  </si>
  <si>
    <t>4.1.4.3</t>
  </si>
  <si>
    <t>licenseNote</t>
  </si>
  <si>
    <t>4.1.4.4</t>
  </si>
  <si>
    <t>licenseApplicableDates</t>
  </si>
  <si>
    <t>4.1.4.4.1</t>
  </si>
  <si>
    <t>4.1.4.4.2</t>
  </si>
  <si>
    <t>4.1.5</t>
  </si>
  <si>
    <t>statuteInformation</t>
  </si>
  <si>
    <t>4.1.5.1</t>
  </si>
  <si>
    <t>statuteJurisdiction</t>
  </si>
  <si>
    <t>4.1.5.2</t>
  </si>
  <si>
    <t>statuteCitation</t>
  </si>
  <si>
    <t>4.1.5.3</t>
  </si>
  <si>
    <t>statuteInformationDeterminationDate</t>
  </si>
  <si>
    <t>4.1.5.4</t>
  </si>
  <si>
    <t>statuteNote</t>
  </si>
  <si>
    <t>4.1.5.5</t>
  </si>
  <si>
    <t>statuteDocumentationIdentifier</t>
  </si>
  <si>
    <t>4.1.5.5.1</t>
  </si>
  <si>
    <t>statuteDocumentationIdentifierType</t>
  </si>
  <si>
    <t>4.1.5.5.2</t>
  </si>
  <si>
    <t>statuteDocumentationIdentifierValue</t>
  </si>
  <si>
    <t>4.1.5.5.3</t>
  </si>
  <si>
    <t>statuteDocumentationRole</t>
  </si>
  <si>
    <t>4.1.5.6</t>
  </si>
  <si>
    <t>statuteApplicableDates</t>
  </si>
  <si>
    <t>4.1.5.6.1</t>
  </si>
  <si>
    <t>4.1.5.6.2</t>
  </si>
  <si>
    <t>4.1.6</t>
  </si>
  <si>
    <t>otherRightsInformation</t>
  </si>
  <si>
    <t>4.1.6.1</t>
  </si>
  <si>
    <t>otherRightsDocumentationIdentifier</t>
  </si>
  <si>
    <t>4.1.6.1.1</t>
  </si>
  <si>
    <t>otherRightsDocumentationIdentifierType</t>
  </si>
  <si>
    <t>4.1.6.1.2</t>
  </si>
  <si>
    <t>otherRightsDocumentationIdentifierValue</t>
  </si>
  <si>
    <t>4.1.6.1.3</t>
  </si>
  <si>
    <t>otherRightsDocumentationRole</t>
  </si>
  <si>
    <t>4.1.6.2</t>
  </si>
  <si>
    <t>otherRightsBasis</t>
  </si>
  <si>
    <t>4.1.6.3</t>
  </si>
  <si>
    <t>otherRightsApplicableDates</t>
  </si>
  <si>
    <t>4.1.6.3.1</t>
  </si>
  <si>
    <t>4.1.6.3.2</t>
  </si>
  <si>
    <t>4.1.6.4</t>
  </si>
  <si>
    <t>otherRightsNote</t>
  </si>
  <si>
    <t>4.1.7</t>
  </si>
  <si>
    <t>rightsGranted</t>
  </si>
  <si>
    <t>4.1.7.1</t>
  </si>
  <si>
    <t>act</t>
  </si>
  <si>
    <t>4.1.7.2</t>
  </si>
  <si>
    <t>restriction</t>
  </si>
  <si>
    <t>4.1.7.3</t>
  </si>
  <si>
    <t>termOfGrant</t>
  </si>
  <si>
    <t>4.1.7.3.1</t>
  </si>
  <si>
    <t>4.1.7.3.2</t>
  </si>
  <si>
    <t>4.1.7.4</t>
  </si>
  <si>
    <t>termOfRestriction</t>
  </si>
  <si>
    <t>4.1.7.4.1</t>
  </si>
  <si>
    <t>4.1.7.4.2</t>
  </si>
  <si>
    <t>4.1.7.5</t>
  </si>
  <si>
    <t>rightsGrantedNote</t>
  </si>
  <si>
    <t>4.1.8</t>
  </si>
  <si>
    <t>4.1.8.1</t>
  </si>
  <si>
    <t>4.1.8.2</t>
  </si>
  <si>
    <t>4.1.8.3</t>
  </si>
  <si>
    <t>4.1.9</t>
  </si>
  <si>
    <t>4.1.9.1</t>
  </si>
  <si>
    <t>4.1.9.2</t>
  </si>
  <si>
    <t>4.1.9.3</t>
  </si>
  <si>
    <t>4.2</t>
  </si>
  <si>
    <t>rightsExtension</t>
  </si>
  <si>
    <t>Mandatory</t>
  </si>
  <si>
    <t>Repeatable</t>
  </si>
  <si>
    <t>PREMIS code</t>
  </si>
  <si>
    <t>PREMIS Label</t>
  </si>
  <si>
    <t>B</t>
  </si>
  <si>
    <t>Bestand</t>
  </si>
  <si>
    <t>Identificatie</t>
  </si>
  <si>
    <t xml:space="preserve">V </t>
  </si>
  <si>
    <t>J</t>
  </si>
  <si>
    <t>Kenmerk</t>
  </si>
  <si>
    <t>V</t>
  </si>
  <si>
    <t>N</t>
  </si>
  <si>
    <t>Bron</t>
  </si>
  <si>
    <t>Naam</t>
  </si>
  <si>
    <t>URL Bestand</t>
  </si>
  <si>
    <t>Vib</t>
  </si>
  <si>
    <t>Omvang</t>
  </si>
  <si>
    <t>Bestandsformaat</t>
  </si>
  <si>
    <t>5.1</t>
  </si>
  <si>
    <t>5.2</t>
  </si>
  <si>
    <t>Code</t>
  </si>
  <si>
    <t>5.3</t>
  </si>
  <si>
    <t>Begrippenlijst</t>
  </si>
  <si>
    <t>5.3.1</t>
  </si>
  <si>
    <t>Naam (Informatieobject)</t>
  </si>
  <si>
    <t>5.3.2</t>
  </si>
  <si>
    <t>Identificatie (Informatieobject)</t>
  </si>
  <si>
    <t>5.3.2.1</t>
  </si>
  <si>
    <t>5.3.2.2</t>
  </si>
  <si>
    <t>Checksum</t>
  </si>
  <si>
    <t>6.1</t>
  </si>
  <si>
    <t>Algoritme</t>
  </si>
  <si>
    <t>6.1.1</t>
  </si>
  <si>
    <t xml:space="preserve">Label </t>
  </si>
  <si>
    <t>6.1.2</t>
  </si>
  <si>
    <t>6.1.3</t>
  </si>
  <si>
    <t>6.1.3.1</t>
  </si>
  <si>
    <t>6.1.3.2</t>
  </si>
  <si>
    <t>6.1.3.2.1</t>
  </si>
  <si>
    <t>6.1.3.2.2</t>
  </si>
  <si>
    <t>6.2</t>
  </si>
  <si>
    <t>Waarde</t>
  </si>
  <si>
    <t>6.3</t>
  </si>
  <si>
    <t>Datum</t>
  </si>
  <si>
    <t>Is representatie van</t>
  </si>
  <si>
    <t>7.1</t>
  </si>
  <si>
    <t>7.2</t>
  </si>
  <si>
    <t xml:space="preserve"> </t>
  </si>
  <si>
    <t>7.2.1</t>
  </si>
  <si>
    <t>7.2.2</t>
  </si>
  <si>
    <t>I</t>
  </si>
  <si>
    <t>Omschrijving</t>
  </si>
  <si>
    <t>Trefwoord</t>
  </si>
  <si>
    <t>Classificatie</t>
  </si>
  <si>
    <t>Aggregratieniveau</t>
  </si>
  <si>
    <t>6.3.1</t>
  </si>
  <si>
    <t>6.3.2</t>
  </si>
  <si>
    <t>6.3.2.1</t>
  </si>
  <si>
    <t>6.3.2.2</t>
  </si>
  <si>
    <t>Raadpleeglocatie</t>
  </si>
  <si>
    <t>Fysieke raadpleeglocatie</t>
  </si>
  <si>
    <t>7.1.1</t>
  </si>
  <si>
    <t>Naam (Locatie)</t>
  </si>
  <si>
    <t>7.1.2</t>
  </si>
  <si>
    <t>Identificatie (Locatie)</t>
  </si>
  <si>
    <t>7.1.2.1</t>
  </si>
  <si>
    <t>7.1.2.2</t>
  </si>
  <si>
    <t>Online raadpleeglocatie</t>
  </si>
  <si>
    <t>Dekking in tijd</t>
  </si>
  <si>
    <t>8.1</t>
  </si>
  <si>
    <t>Type</t>
  </si>
  <si>
    <t>8.1.1</t>
  </si>
  <si>
    <t>8.1.2</t>
  </si>
  <si>
    <t>8.1.3</t>
  </si>
  <si>
    <t>8.1.3.1</t>
  </si>
  <si>
    <t>8.1.3.2</t>
  </si>
  <si>
    <t>8.1.3.2.1</t>
  </si>
  <si>
    <t>8.1.3.2.2</t>
  </si>
  <si>
    <t>8.2</t>
  </si>
  <si>
    <t>Begindatum</t>
  </si>
  <si>
    <t>8.3</t>
  </si>
  <si>
    <t>Einddatum</t>
  </si>
  <si>
    <t>Dekking in ruimte</t>
  </si>
  <si>
    <t>9.1</t>
  </si>
  <si>
    <t>9.2</t>
  </si>
  <si>
    <t>9.2.1</t>
  </si>
  <si>
    <t>9.2.2</t>
  </si>
  <si>
    <t>Taal</t>
  </si>
  <si>
    <t>11.1</t>
  </si>
  <si>
    <t>11.1.1</t>
  </si>
  <si>
    <t>11.1.2</t>
  </si>
  <si>
    <t>11.1.3</t>
  </si>
  <si>
    <t>11.1.3.1</t>
  </si>
  <si>
    <t>11.1.3.2</t>
  </si>
  <si>
    <t>11.1.3.2.1</t>
  </si>
  <si>
    <t>11.1.3.2.2</t>
  </si>
  <si>
    <t>11.2</t>
  </si>
  <si>
    <t>Tijd</t>
  </si>
  <si>
    <t>11.3</t>
  </si>
  <si>
    <t>Verantwoordelijke actor</t>
  </si>
  <si>
    <t>11.3.1</t>
  </si>
  <si>
    <t>Naam (Actor)</t>
  </si>
  <si>
    <t>11.3.2</t>
  </si>
  <si>
    <t>Identificatie (Actor)</t>
  </si>
  <si>
    <t>11.3.2.1</t>
  </si>
  <si>
    <t>11.3.2.2</t>
  </si>
  <si>
    <t>11.4</t>
  </si>
  <si>
    <t>Resultaat</t>
  </si>
  <si>
    <t>Waardering</t>
  </si>
  <si>
    <t>?</t>
  </si>
  <si>
    <t>12.1</t>
  </si>
  <si>
    <t>12.2</t>
  </si>
  <si>
    <t>12.3</t>
  </si>
  <si>
    <t>12.3.1</t>
  </si>
  <si>
    <t>12.3.2</t>
  </si>
  <si>
    <t>12.3.2.1</t>
  </si>
  <si>
    <t>12.3.2.2</t>
  </si>
  <si>
    <t>Bewaartermijn</t>
  </si>
  <si>
    <t>13.1</t>
  </si>
  <si>
    <t>Trigger start looptijd</t>
  </si>
  <si>
    <t>ViB</t>
  </si>
  <si>
    <t>13.1.1</t>
  </si>
  <si>
    <t>13.1.2</t>
  </si>
  <si>
    <t>13.1.3</t>
  </si>
  <si>
    <t>13.1.3.1</t>
  </si>
  <si>
    <t>13.1.3.2</t>
  </si>
  <si>
    <t>13.1.3.2.1</t>
  </si>
  <si>
    <t>13.1.3.2.2</t>
  </si>
  <si>
    <t>13.2</t>
  </si>
  <si>
    <t>Startdatum looptijd</t>
  </si>
  <si>
    <t>13.3</t>
  </si>
  <si>
    <t>Looptijd</t>
  </si>
  <si>
    <t>13.4</t>
  </si>
  <si>
    <t>Informatiecategorie</t>
  </si>
  <si>
    <t>14.1</t>
  </si>
  <si>
    <t>14.2</t>
  </si>
  <si>
    <t>14.3</t>
  </si>
  <si>
    <t>14.3.1</t>
  </si>
  <si>
    <t>14.3.2</t>
  </si>
  <si>
    <t>14.3.2.1</t>
  </si>
  <si>
    <t>14.3.2.2</t>
  </si>
  <si>
    <t>Is onderdeel van</t>
  </si>
  <si>
    <t>15.1</t>
  </si>
  <si>
    <t>15.2</t>
  </si>
  <si>
    <t>15.2.1</t>
  </si>
  <si>
    <t>15.2.2</t>
  </si>
  <si>
    <t>Bevat onderdeel</t>
  </si>
  <si>
    <t>16.1</t>
  </si>
  <si>
    <t>16.2</t>
  </si>
  <si>
    <t>16.2.1</t>
  </si>
  <si>
    <t>16.2.2</t>
  </si>
  <si>
    <t>Heeft representatie</t>
  </si>
  <si>
    <t>17.1</t>
  </si>
  <si>
    <t>Naam (Bestand)</t>
  </si>
  <si>
    <t>17.2</t>
  </si>
  <si>
    <t>Identificatie (Bestand)</t>
  </si>
  <si>
    <t>17.2.1</t>
  </si>
  <si>
    <t>17.2.2</t>
  </si>
  <si>
    <t>Gerelateerd informatieobject</t>
  </si>
  <si>
    <t>18.1</t>
  </si>
  <si>
    <t>18.1.1</t>
  </si>
  <si>
    <t>18.1.2</t>
  </si>
  <si>
    <t>18.1.3</t>
  </si>
  <si>
    <t>18.1.3.1</t>
  </si>
  <si>
    <t>18.1.3.2</t>
  </si>
  <si>
    <t>18.1.3.2.1</t>
  </si>
  <si>
    <t>18.1.3.2.2</t>
  </si>
  <si>
    <t>18.2</t>
  </si>
  <si>
    <t>Verwijzing</t>
  </si>
  <si>
    <t>18.2.1.</t>
  </si>
  <si>
    <t>18.2.2</t>
  </si>
  <si>
    <t>18.2.2.1</t>
  </si>
  <si>
    <t>18.2.2.2</t>
  </si>
  <si>
    <t>Aanvullende metagegevens</t>
  </si>
  <si>
    <t>19.1</t>
  </si>
  <si>
    <t>19.2</t>
  </si>
  <si>
    <t>19.2.1</t>
  </si>
  <si>
    <t>19.2.2</t>
  </si>
  <si>
    <t>Archiefvormer</t>
  </si>
  <si>
    <t>20.1</t>
  </si>
  <si>
    <t>20.2</t>
  </si>
  <si>
    <t>20.2.1</t>
  </si>
  <si>
    <t>20.2.2</t>
  </si>
  <si>
    <t>Betrokkene</t>
  </si>
  <si>
    <t>21.1</t>
  </si>
  <si>
    <t>21.1.1</t>
  </si>
  <si>
    <t>21.1.2</t>
  </si>
  <si>
    <t>21.1.3</t>
  </si>
  <si>
    <t>21.1.3.1</t>
  </si>
  <si>
    <t>21.1.3.2</t>
  </si>
  <si>
    <t>21.1.3.2.1</t>
  </si>
  <si>
    <t>21.1.3.2.2</t>
  </si>
  <si>
    <t>21.2</t>
  </si>
  <si>
    <t>Actor</t>
  </si>
  <si>
    <t>21.2.1</t>
  </si>
  <si>
    <t>21.2.2</t>
  </si>
  <si>
    <t>21.2.2.1</t>
  </si>
  <si>
    <t>21.2.2.2</t>
  </si>
  <si>
    <t>Activiteit</t>
  </si>
  <si>
    <t>22.1</t>
  </si>
  <si>
    <t>Naam (Activiteit)</t>
  </si>
  <si>
    <t>22.2</t>
  </si>
  <si>
    <t>Identificatie (Activiteit)</t>
  </si>
  <si>
    <t>22.2.1</t>
  </si>
  <si>
    <t>22.2.2</t>
  </si>
  <si>
    <t>Beperking gebruik</t>
  </si>
  <si>
    <t>23.1</t>
  </si>
  <si>
    <t>23.1.1</t>
  </si>
  <si>
    <t>23.1.2</t>
  </si>
  <si>
    <t>23.1.3</t>
  </si>
  <si>
    <t>23.1.3.1</t>
  </si>
  <si>
    <t>23.1.3.2</t>
  </si>
  <si>
    <t>23.1.3.2.1</t>
  </si>
  <si>
    <t>23.1.3.2.2</t>
  </si>
  <si>
    <t>23.2</t>
  </si>
  <si>
    <t>Nadere beschrijving</t>
  </si>
  <si>
    <t>Let op, geldt ook voor de andere -Notes onder RightStatements</t>
  </si>
  <si>
    <t>23.3</t>
  </si>
  <si>
    <t>Documentatie</t>
  </si>
  <si>
    <t>23.3.1</t>
  </si>
  <si>
    <t>23.3.2</t>
  </si>
  <si>
    <t>23.3.2.1</t>
  </si>
  <si>
    <t>23.3.2.2</t>
  </si>
  <si>
    <t>23.4</t>
  </si>
  <si>
    <t>Termijn</t>
  </si>
  <si>
    <t>23.4.1</t>
  </si>
  <si>
    <t>23.4.1.1</t>
  </si>
  <si>
    <t>23.4.1.2</t>
  </si>
  <si>
    <t>23.4.1.3</t>
  </si>
  <si>
    <t>23.4.1.3.1</t>
  </si>
  <si>
    <t>23.4.1.3.2</t>
  </si>
  <si>
    <t>23.4.1.3.2.1</t>
  </si>
  <si>
    <t>23.4.1.3.2.2</t>
  </si>
  <si>
    <t>23.4.2</t>
  </si>
  <si>
    <t>Let op, geldt ook voor de andere -startDates onder RightStatements</t>
  </si>
  <si>
    <t>23.4.3</t>
  </si>
  <si>
    <t>23.4.4</t>
  </si>
  <si>
    <t>Let op, geldt ook voor de andere -endDates onder RightsStatements</t>
  </si>
  <si>
    <t>I.18.1.1</t>
  </si>
  <si>
    <t>Ook voor bestand, B.1</t>
  </si>
  <si>
    <t>Ook voor bestand, B.1.1</t>
  </si>
  <si>
    <t>I.1.2</t>
  </si>
  <si>
    <t>Ook voor bestand, B.1.2</t>
  </si>
  <si>
    <t>B.4</t>
  </si>
  <si>
    <t>I.7.1</t>
  </si>
  <si>
    <t>Ook op hoofdnivea I.15 &amp; I.16 (typering in de naamgeving)</t>
  </si>
  <si>
    <t>Let op, ook I.15.2.1 &amp; I.16.2.1</t>
  </si>
  <si>
    <t>I.11.1.1</t>
  </si>
  <si>
    <t>I.21.2.2.2</t>
  </si>
  <si>
    <t>Let op, geldt ook voor de andere -ApplicableDates onder RightStatements ;</t>
  </si>
  <si>
    <t>I.23.3.2.2</t>
  </si>
  <si>
    <t>Let op, ook 4.1.6.2</t>
  </si>
  <si>
    <t>Let op, ook de andere 'Values'; Let op, ook de discutabele mapping 4.1.1.2</t>
  </si>
  <si>
    <t>Let op, ook de andere 'Types'; Let op, ook de discutabele mapping 4.1.1.1</t>
  </si>
  <si>
    <t>I.7.1.2.1</t>
  </si>
  <si>
    <t>I.7.1.2.2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</si>
</sst>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Verdana"/>
      <family val="2"/>
    </font>
    <font>
      <sz val="11"/>
      <color theme="4" tint="0.3999755851924192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46464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</font>
    <font>
      <sz val="10"/>
      <name val="Verdana"/>
      <family val="2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646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08EF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1" xfId="0" applyBorder="1"/>
    <xf numFmtId="0" fontId="3" fillId="0" borderId="2" xfId="0" applyFont="1" applyBorder="1"/>
    <xf numFmtId="0" fontId="0" fillId="2" borderId="4" xfId="0" applyFill="1" applyBorder="1"/>
    <xf numFmtId="0" fontId="3" fillId="0" borderId="1" xfId="0" applyFont="1" applyBorder="1"/>
    <xf numFmtId="0" fontId="0" fillId="0" borderId="8" xfId="0" applyBorder="1"/>
    <xf numFmtId="0" fontId="0" fillId="2" borderId="13" xfId="0" applyFill="1" applyBorder="1"/>
    <xf numFmtId="0" fontId="0" fillId="2" borderId="14" xfId="0" applyFill="1" applyBorder="1"/>
    <xf numFmtId="0" fontId="0" fillId="0" borderId="3" xfId="0" applyBorder="1"/>
    <xf numFmtId="0" fontId="0" fillId="0" borderId="9" xfId="0" applyBorder="1"/>
    <xf numFmtId="0" fontId="0" fillId="0" borderId="7" xfId="0" applyBorder="1"/>
    <xf numFmtId="0" fontId="3" fillId="0" borderId="8" xfId="0" applyFont="1" applyBorder="1"/>
    <xf numFmtId="0" fontId="3" fillId="0" borderId="3" xfId="0" applyFont="1" applyBorder="1"/>
    <xf numFmtId="0" fontId="3" fillId="0" borderId="7" xfId="0" applyFont="1" applyBorder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4" borderId="5" xfId="0" applyFont="1" applyFill="1" applyBorder="1"/>
    <xf numFmtId="0" fontId="5" fillId="2" borderId="14" xfId="0" applyFont="1" applyFill="1" applyBorder="1"/>
    <xf numFmtId="0" fontId="5" fillId="2" borderId="5" xfId="0" applyFont="1" applyFill="1" applyBorder="1"/>
    <xf numFmtId="0" fontId="1" fillId="4" borderId="11" xfId="0" applyFont="1" applyFill="1" applyBorder="1"/>
    <xf numFmtId="0" fontId="4" fillId="4" borderId="10" xfId="0" applyFont="1" applyFill="1" applyBorder="1"/>
    <xf numFmtId="0" fontId="5" fillId="2" borderId="0" xfId="0" applyFont="1" applyFill="1"/>
    <xf numFmtId="0" fontId="5" fillId="2" borderId="10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5" fillId="2" borderId="16" xfId="0" applyFont="1" applyFill="1" applyBorder="1"/>
    <xf numFmtId="0" fontId="5" fillId="2" borderId="15" xfId="0" applyFont="1" applyFill="1" applyBorder="1"/>
    <xf numFmtId="0" fontId="6" fillId="2" borderId="4" xfId="0" applyFont="1" applyFill="1" applyBorder="1"/>
    <xf numFmtId="0" fontId="7" fillId="5" borderId="5" xfId="0" applyFont="1" applyFill="1" applyBorder="1"/>
    <xf numFmtId="0" fontId="7" fillId="5" borderId="6" xfId="0" applyFont="1" applyFill="1" applyBorder="1"/>
    <xf numFmtId="0" fontId="8" fillId="5" borderId="4" xfId="0" applyFont="1" applyFill="1" applyBorder="1"/>
    <xf numFmtId="0" fontId="8" fillId="0" borderId="0" xfId="0" applyFont="1"/>
    <xf numFmtId="0" fontId="0" fillId="0" borderId="0" xfId="0" quotePrefix="1"/>
    <xf numFmtId="0" fontId="0" fillId="0" borderId="17" xfId="0" applyBorder="1"/>
    <xf numFmtId="0" fontId="10" fillId="0" borderId="0" xfId="0" applyFont="1"/>
    <xf numFmtId="0" fontId="9" fillId="0" borderId="17" xfId="0" applyFont="1" applyBorder="1"/>
    <xf numFmtId="0" fontId="11" fillId="0" borderId="2" xfId="0" applyFont="1" applyBorder="1" applyAlignment="1">
      <alignment horizontal="center"/>
    </xf>
    <xf numFmtId="0" fontId="0" fillId="9" borderId="19" xfId="0" applyFill="1" applyBorder="1"/>
    <xf numFmtId="0" fontId="0" fillId="9" borderId="20" xfId="0" applyFill="1" applyBorder="1"/>
    <xf numFmtId="0" fontId="0" fillId="8" borderId="19" xfId="0" applyFill="1" applyBorder="1"/>
    <xf numFmtId="0" fontId="0" fillId="8" borderId="20" xfId="0" applyFill="1" applyBorder="1"/>
    <xf numFmtId="0" fontId="1" fillId="9" borderId="19" xfId="0" applyFont="1" applyFill="1" applyBorder="1"/>
    <xf numFmtId="0" fontId="0" fillId="7" borderId="19" xfId="0" applyFill="1" applyBorder="1"/>
    <xf numFmtId="0" fontId="0" fillId="7" borderId="20" xfId="0" applyFill="1" applyBorder="1"/>
    <xf numFmtId="0" fontId="1" fillId="8" borderId="19" xfId="0" applyFont="1" applyFill="1" applyBorder="1"/>
    <xf numFmtId="0" fontId="8" fillId="5" borderId="18" xfId="0" applyFont="1" applyFill="1" applyBorder="1"/>
    <xf numFmtId="0" fontId="7" fillId="5" borderId="19" xfId="0" applyFont="1" applyFill="1" applyBorder="1"/>
    <xf numFmtId="0" fontId="7" fillId="5" borderId="20" xfId="0" applyFont="1" applyFill="1" applyBorder="1"/>
    <xf numFmtId="0" fontId="12" fillId="6" borderId="21" xfId="0" applyFont="1" applyFill="1" applyBorder="1"/>
    <xf numFmtId="0" fontId="1" fillId="7" borderId="19" xfId="0" applyFont="1" applyFill="1" applyBorder="1"/>
  </cellXfs>
  <cellStyles count="1">
    <cellStyle name="Standaard" xfId="0" builtinId="0"/>
  </cellStyles>
  <dxfs count="17">
    <dxf>
      <font>
        <b/>
        <i val="0"/>
        <strike val="0"/>
        <color rgb="FFC00000"/>
      </font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ont>
        <b/>
      </font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208EF5"/>
      <color rgb="FFF4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va van den Hurk-van ‘t Klooster" id="{8AFD595B-D948-4FCC-8A09-8275732F1695}" userId="S::e.vandenhurk@rhc-eindhoven.nl::a2bb9b36-9f6c-4314-8d21-8dc27365edac" providerId="AD"/>
</personList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36D2A66-9735-43DD-B91C-E08D6BDB89D7}" autoFormatId="16" applyNumberFormats="0" applyBorderFormats="0" applyFontFormats="0" applyPatternFormats="0" applyAlignmentFormats="0" applyWidthHeightFormats="0">
  <queryTableRefresh nextId="16" unboundColumnsRight="9">
    <queryTableFields count="14">
      <queryTableField id="1" name="Column1 - Copy.1.1.1" tableColumnId="1"/>
      <queryTableField id="2" name="Column1 - Copy.1.1.2" tableColumnId="2"/>
      <queryTableField id="3" name="Column1 - Copy.1.2" tableColumnId="3"/>
      <queryTableField id="5" dataBound="0" tableColumnId="5"/>
      <queryTableField id="4" name="Column1 - Copy.2" tableColumnId="4"/>
      <queryTableField id="14" dataBound="0" tableColumnId="14"/>
      <queryTableField id="13" dataBound="0" tableColumnId="13"/>
      <queryTableField id="6" dataBound="0" tableColumnId="6"/>
      <queryTableField id="7" dataBound="0" tableColumnId="7"/>
      <queryTableField id="8" dataBound="0" tableColumnId="8"/>
      <queryTableField id="9" dataBound="0" tableColumnId="9"/>
      <queryTableField id="10" dataBound="0" tableColumnId="10"/>
      <queryTableField id="11" dataBound="0" tableColumnId="11"/>
      <queryTableField id="12" dataBound="0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BD8DC6-A72A-427C-8D03-D3D383212693}" name="Table_PREMIS_raw" displayName="Table_PREMIS_raw" ref="B1:O197" tableType="queryTable" totalsRowShown="0" headerRowDxfId="16" dataDxfId="15">
  <autoFilter ref="B1:O197" xr:uid="{00BD8DC6-A72A-427C-8D03-D3D383212693}"/>
  <tableColumns count="14">
    <tableColumn id="1" xr3:uid="{73EF2073-0A18-45C4-9401-B8A7712ABB2F}" uniqueName="1" name="#" queryTableFieldId="1" dataDxfId="14"/>
    <tableColumn id="2" xr3:uid="{8A9FA887-66E3-4C09-B302-66CBC46FAFFA}" uniqueName="2" name="Label" queryTableFieldId="2" dataDxfId="13"/>
    <tableColumn id="3" xr3:uid="{A0A800DB-3255-4D10-9BE5-7051F496C088}" uniqueName="3" name="Mandatory/Optional" queryTableFieldId="3" dataDxfId="12"/>
    <tableColumn id="5" xr3:uid="{F162D991-596A-444B-9064-90410F84A65F}" uniqueName="5" name="(Not) Repeatable" queryTableFieldId="5" dataDxfId="11"/>
    <tableColumn id="4" xr3:uid="{DC383ADE-0C3D-476C-9D37-98C0E6B49250}" uniqueName="4" name="Applicability" queryTableFieldId="4" dataDxfId="10"/>
    <tableColumn id="14" xr3:uid="{427F6904-4623-468E-A859-A79634B7B045}" uniqueName="14" name="MDTO code" queryTableFieldId="14" dataDxfId="9"/>
    <tableColumn id="13" xr3:uid="{6B4E6FFA-1AC4-4BC5-A703-5A506A1A7DBE}" uniqueName="13" name="MDTO Object" queryTableFieldId="13" dataDxfId="8">
      <calculatedColumnFormula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calculatedColumnFormula>
    </tableColumn>
    <tableColumn id="6" xr3:uid="{892CBEC5-2549-4B94-A918-C177012C07BA}" uniqueName="6" name="MDTO  Niveau 1" queryTableFieldId="6" dataDxfId="7">
      <calculatedColumnFormula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calculatedColumnFormula>
    </tableColumn>
    <tableColumn id="7" xr3:uid="{DAAF8094-8DFD-473F-9136-6E86ACA52FBC}" uniqueName="7" name="MDTO Niveau 2" queryTableFieldId="7" dataDxfId="6">
      <calculatedColumnFormula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calculatedColumnFormula>
    </tableColumn>
    <tableColumn id="8" xr3:uid="{72762300-3FB3-4A51-9DED-2914AB1A804E}" uniqueName="8" name="MDTO Niveau 3" queryTableFieldId="8" dataDxfId="5">
      <calculatedColumnFormula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calculatedColumnFormula>
    </tableColumn>
    <tableColumn id="9" xr3:uid="{1DC65ABB-2898-4009-9137-F166884D28B4}" uniqueName="9" name="MDTO Niveau 4" queryTableFieldId="9" dataDxfId="4">
      <calculatedColumnFormula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calculatedColumnFormula>
    </tableColumn>
    <tableColumn id="10" xr3:uid="{77D8184B-DBDF-4084-A277-22DB80E200D3}" uniqueName="10" name="MDTO Niveau 5" queryTableFieldId="10" dataDxfId="3">
      <calculatedColumnFormula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calculatedColumnFormula>
    </tableColumn>
    <tableColumn id="11" xr3:uid="{80096899-7825-4301-B0B1-9052DB1A8CBD}" uniqueName="11" name="MDTO Niveau 6" queryTableFieldId="11" dataDxfId="2">
      <calculatedColumnFormula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calculatedColumnFormula>
    </tableColumn>
    <tableColumn id="12" xr3:uid="{373BE55C-5718-4BE6-954F-21E7650CB0B8}" uniqueName="12" name="Opmerkingen" queryTableFieldId="12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6" dT="2024-03-29T08:41:53.21" personId="{8AFD595B-D948-4FCC-8A09-8275732F1695}" id="{CC718AFE-A14D-4672-90D0-E3A6B7B1A02B}">
    <text>Mappen op composition level PREMIS?</text>
  </threadedComment>
  <threadedComment ref="E78" dT="2024-03-29T08:44:12.70" personId="{8AFD595B-D948-4FCC-8A09-8275732F1695}" id="{7EC6AB9D-B512-4916-AD91-2B8FABCB8768}">
    <text>Mappen op EventDetailInformation PREMIS?</text>
  </threadedComment>
  <threadedComment ref="F93" dT="2024-03-29T08:44:33.42" personId="{8AFD595B-D948-4FCC-8A09-8275732F1695}" id="{52235C96-9DC2-4B35-9A4A-D4B0AA52BE75}">
    <text>Mappen op Event Outcome PREMIS?</text>
  </threadedComment>
  <threadedComment ref="E151" dT="2024-03-29T08:41:20.72" personId="{8AFD595B-D948-4FCC-8A09-8275732F1695}" id="{54BBA140-072E-4DF2-9E7C-EFD416604CDB}">
    <text>Mappen op preservation level PREMIS?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88347-63DA-478D-9B51-5C39BC867417}">
  <dimension ref="A1:O197"/>
  <sheetViews>
    <sheetView tabSelected="1" zoomScale="55" zoomScaleNormal="55" workbookViewId="0">
      <selection activeCell="C6" sqref="C6"/>
    </sheetView>
  </sheetViews>
  <sheetFormatPr defaultRowHeight="15" customHeight="1" x14ac:dyDescent="0.35"/>
  <cols>
    <col min="1" max="1" width="13.81640625" bestFit="1" customWidth="1"/>
    <col min="2" max="2" width="11.1796875" style="1" bestFit="1" customWidth="1"/>
    <col min="3" max="3" width="11.1796875" style="1" customWidth="1"/>
    <col min="4" max="4" width="39.54296875" bestFit="1" customWidth="1"/>
    <col min="5" max="6" width="11.1796875" bestFit="1" customWidth="1"/>
    <col min="7" max="7" width="36.54296875" customWidth="1"/>
    <col min="8" max="8" width="11.54296875" customWidth="1"/>
    <col min="9" max="9" width="17.81640625" customWidth="1"/>
    <col min="10" max="10" width="18.81640625" bestFit="1" customWidth="1"/>
    <col min="11" max="11" width="31.453125" bestFit="1" customWidth="1"/>
    <col min="12" max="12" width="23.453125" bestFit="1" customWidth="1"/>
    <col min="13" max="13" width="29" customWidth="1"/>
    <col min="14" max="15" width="17.1796875" bestFit="1" customWidth="1"/>
    <col min="16" max="16" width="15.54296875" bestFit="1" customWidth="1"/>
  </cols>
  <sheetData>
    <row r="1" spans="1:15" ht="15" customHeight="1" x14ac:dyDescent="0.35">
      <c r="A1" s="50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ht="15" customHeight="1" x14ac:dyDescent="0.35">
      <c r="A2" s="47" t="s">
        <v>15</v>
      </c>
      <c r="B2" s="1" t="s">
        <v>16</v>
      </c>
      <c r="C2" t="s">
        <v>17</v>
      </c>
      <c r="D2" t="s">
        <v>18</v>
      </c>
      <c r="E2" t="s">
        <v>19</v>
      </c>
      <c r="G2" t="s">
        <v>20</v>
      </c>
      <c r="H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Identificatie</v>
      </c>
      <c r="J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2" t="s">
        <v>676</v>
      </c>
    </row>
    <row r="3" spans="1:15" ht="15" customHeight="1" x14ac:dyDescent="0.35">
      <c r="A3" s="48" t="s">
        <v>21</v>
      </c>
      <c r="B3" s="1" t="s">
        <v>22</v>
      </c>
      <c r="C3" t="s">
        <v>23</v>
      </c>
      <c r="D3" t="s">
        <v>18</v>
      </c>
      <c r="E3" t="s">
        <v>24</v>
      </c>
      <c r="F3" t="s">
        <v>35</v>
      </c>
      <c r="G3" t="s">
        <v>678</v>
      </c>
      <c r="H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Identificatie</v>
      </c>
      <c r="J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Bron</v>
      </c>
      <c r="K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3" t="s">
        <v>679</v>
      </c>
    </row>
    <row r="4" spans="1:15" ht="15" customHeight="1" x14ac:dyDescent="0.35">
      <c r="A4" s="48" t="s">
        <v>21</v>
      </c>
      <c r="B4" s="1" t="s">
        <v>25</v>
      </c>
      <c r="C4" t="s">
        <v>26</v>
      </c>
      <c r="D4" t="s">
        <v>18</v>
      </c>
      <c r="E4" t="s">
        <v>24</v>
      </c>
      <c r="F4" t="s">
        <v>35</v>
      </c>
      <c r="G4" t="s">
        <v>27</v>
      </c>
      <c r="H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Identificatie</v>
      </c>
      <c r="J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Kenmerk</v>
      </c>
      <c r="K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4" t="s">
        <v>677</v>
      </c>
    </row>
    <row r="5" spans="1:15" ht="15" customHeight="1" x14ac:dyDescent="0.35">
      <c r="A5" s="48" t="s">
        <v>21</v>
      </c>
      <c r="B5" s="1" t="s">
        <v>28</v>
      </c>
      <c r="C5" t="s">
        <v>29</v>
      </c>
      <c r="D5" t="s">
        <v>18</v>
      </c>
      <c r="E5" t="s">
        <v>24</v>
      </c>
      <c r="I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5" t="s">
        <v>30</v>
      </c>
    </row>
    <row r="6" spans="1:15" ht="15" customHeight="1" x14ac:dyDescent="0.35">
      <c r="A6" s="48" t="s">
        <v>21</v>
      </c>
      <c r="B6" s="1" t="s">
        <v>31</v>
      </c>
      <c r="C6" t="s">
        <v>32</v>
      </c>
      <c r="D6" t="s">
        <v>33</v>
      </c>
      <c r="E6" t="s">
        <v>34</v>
      </c>
      <c r="F6" t="s">
        <v>35</v>
      </c>
      <c r="H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" spans="1:15" ht="15" customHeight="1" x14ac:dyDescent="0.35">
      <c r="A7" s="48" t="s">
        <v>21</v>
      </c>
      <c r="B7" s="1" t="s">
        <v>36</v>
      </c>
      <c r="C7" t="s">
        <v>37</v>
      </c>
      <c r="D7" t="s">
        <v>33</v>
      </c>
      <c r="E7" t="s">
        <v>38</v>
      </c>
      <c r="F7" t="s">
        <v>35</v>
      </c>
      <c r="H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" spans="1:15" ht="15" customHeight="1" x14ac:dyDescent="0.35">
      <c r="A8" s="48" t="s">
        <v>21</v>
      </c>
      <c r="B8" s="1" t="s">
        <v>39</v>
      </c>
      <c r="C8" t="s">
        <v>40</v>
      </c>
      <c r="D8" t="s">
        <v>18</v>
      </c>
      <c r="E8" t="s">
        <v>38</v>
      </c>
      <c r="F8" t="s">
        <v>35</v>
      </c>
      <c r="H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" spans="1:15" ht="15" customHeight="1" x14ac:dyDescent="0.35">
      <c r="A9" s="48" t="s">
        <v>21</v>
      </c>
      <c r="B9" s="1" t="s">
        <v>41</v>
      </c>
      <c r="C9" t="s">
        <v>42</v>
      </c>
      <c r="D9" t="s">
        <v>33</v>
      </c>
      <c r="E9" t="s">
        <v>38</v>
      </c>
      <c r="F9" t="s">
        <v>35</v>
      </c>
      <c r="H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" spans="1:15" ht="15" customHeight="1" x14ac:dyDescent="0.35">
      <c r="A10" s="48" t="s">
        <v>21</v>
      </c>
      <c r="B10" s="1" t="s">
        <v>43</v>
      </c>
      <c r="C10" t="s">
        <v>44</v>
      </c>
      <c r="D10" t="s">
        <v>33</v>
      </c>
      <c r="E10" t="s">
        <v>34</v>
      </c>
      <c r="F10" t="s">
        <v>35</v>
      </c>
      <c r="H1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" spans="1:15" ht="15" customHeight="1" x14ac:dyDescent="0.35">
      <c r="A11" s="48" t="s">
        <v>21</v>
      </c>
      <c r="B11" s="1" t="s">
        <v>45</v>
      </c>
      <c r="C11" t="s">
        <v>46</v>
      </c>
      <c r="D11" t="s">
        <v>33</v>
      </c>
      <c r="E11" t="s">
        <v>38</v>
      </c>
      <c r="F11" t="s">
        <v>35</v>
      </c>
      <c r="H1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" spans="1:15" ht="15" customHeight="1" x14ac:dyDescent="0.35">
      <c r="A12" s="48" t="s">
        <v>21</v>
      </c>
      <c r="B12" s="1" t="s">
        <v>47</v>
      </c>
      <c r="C12" t="s">
        <v>48</v>
      </c>
      <c r="D12" t="s">
        <v>33</v>
      </c>
      <c r="E12" t="s">
        <v>19</v>
      </c>
      <c r="H1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" spans="1:15" ht="15" customHeight="1" x14ac:dyDescent="0.35">
      <c r="A13" s="48" t="s">
        <v>21</v>
      </c>
      <c r="B13" s="1" t="s">
        <v>49</v>
      </c>
      <c r="C13" t="s">
        <v>50</v>
      </c>
      <c r="D13" t="s">
        <v>33</v>
      </c>
      <c r="E13" t="s">
        <v>24</v>
      </c>
      <c r="H1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" spans="1:15" ht="15" customHeight="1" x14ac:dyDescent="0.35">
      <c r="A14" s="48" t="s">
        <v>21</v>
      </c>
      <c r="B14" s="1" t="s">
        <v>51</v>
      </c>
      <c r="C14" t="s">
        <v>52</v>
      </c>
      <c r="D14" t="s">
        <v>33</v>
      </c>
      <c r="E14" t="s">
        <v>24</v>
      </c>
      <c r="H1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" spans="1:15" ht="15" customHeight="1" x14ac:dyDescent="0.35">
      <c r="A15" s="48" t="s">
        <v>21</v>
      </c>
      <c r="B15" s="1" t="s">
        <v>53</v>
      </c>
      <c r="C15" t="s">
        <v>54</v>
      </c>
      <c r="D15" t="s">
        <v>33</v>
      </c>
      <c r="E15" t="s">
        <v>19</v>
      </c>
      <c r="H1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" spans="1:15" ht="15" customHeight="1" x14ac:dyDescent="0.35">
      <c r="A16" s="48" t="s">
        <v>21</v>
      </c>
      <c r="B16" s="1" t="s">
        <v>55</v>
      </c>
      <c r="C16" t="s">
        <v>56</v>
      </c>
      <c r="D16" t="s">
        <v>18</v>
      </c>
      <c r="E16" t="s">
        <v>34</v>
      </c>
      <c r="F16" t="s">
        <v>57</v>
      </c>
      <c r="H1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" spans="1:14" ht="15" customHeight="1" x14ac:dyDescent="0.35">
      <c r="A17" s="48" t="s">
        <v>21</v>
      </c>
      <c r="B17" s="1" t="s">
        <v>58</v>
      </c>
      <c r="C17" t="s">
        <v>59</v>
      </c>
      <c r="D17" t="s">
        <v>33</v>
      </c>
      <c r="E17" t="s">
        <v>38</v>
      </c>
      <c r="F17" t="s">
        <v>57</v>
      </c>
      <c r="H1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" spans="1:14" ht="15" customHeight="1" x14ac:dyDescent="0.35">
      <c r="A18" s="48" t="s">
        <v>21</v>
      </c>
      <c r="B18" s="1" t="s">
        <v>60</v>
      </c>
      <c r="C18" t="s">
        <v>61</v>
      </c>
      <c r="D18" t="s">
        <v>33</v>
      </c>
      <c r="E18" t="s">
        <v>34</v>
      </c>
      <c r="F18" t="s">
        <v>57</v>
      </c>
      <c r="G18" t="s">
        <v>62</v>
      </c>
      <c r="H1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1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Checksum</v>
      </c>
      <c r="J1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" spans="1:14" ht="15" customHeight="1" x14ac:dyDescent="0.35">
      <c r="A19" s="48" t="s">
        <v>21</v>
      </c>
      <c r="B19" s="1" t="s">
        <v>63</v>
      </c>
      <c r="C19" t="s">
        <v>64</v>
      </c>
      <c r="D19" t="s">
        <v>18</v>
      </c>
      <c r="E19" t="s">
        <v>38</v>
      </c>
      <c r="F19" t="s">
        <v>57</v>
      </c>
      <c r="G19" t="s">
        <v>65</v>
      </c>
      <c r="H1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1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Checksum</v>
      </c>
      <c r="J1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Algoritme</v>
      </c>
      <c r="K1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 xml:space="preserve">Label </v>
      </c>
      <c r="L1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0" spans="1:14" ht="15" customHeight="1" x14ac:dyDescent="0.35">
      <c r="A20" s="48" t="s">
        <v>21</v>
      </c>
      <c r="B20" s="1" t="s">
        <v>66</v>
      </c>
      <c r="C20" t="s">
        <v>67</v>
      </c>
      <c r="D20" t="s">
        <v>18</v>
      </c>
      <c r="E20" t="s">
        <v>38</v>
      </c>
      <c r="F20" t="s">
        <v>57</v>
      </c>
      <c r="G20" t="s">
        <v>68</v>
      </c>
      <c r="H2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Checksum</v>
      </c>
      <c r="J2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Waarde</v>
      </c>
      <c r="K2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1" spans="1:14" ht="15" customHeight="1" x14ac:dyDescent="0.35">
      <c r="A21" s="48" t="s">
        <v>21</v>
      </c>
      <c r="B21" s="1" t="s">
        <v>69</v>
      </c>
      <c r="C21" t="s">
        <v>70</v>
      </c>
      <c r="D21" t="s">
        <v>33</v>
      </c>
      <c r="E21" t="s">
        <v>38</v>
      </c>
      <c r="F21" t="s">
        <v>57</v>
      </c>
      <c r="H2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2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2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2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2" spans="1:14" ht="15" customHeight="1" x14ac:dyDescent="0.35">
      <c r="A22" s="48" t="s">
        <v>21</v>
      </c>
      <c r="B22" s="1" t="s">
        <v>71</v>
      </c>
      <c r="C22" t="s">
        <v>72</v>
      </c>
      <c r="D22" t="s">
        <v>33</v>
      </c>
      <c r="E22" t="s">
        <v>38</v>
      </c>
      <c r="F22" t="s">
        <v>57</v>
      </c>
      <c r="G22" t="s">
        <v>680</v>
      </c>
      <c r="H2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Omvang</v>
      </c>
      <c r="J2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2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3" spans="1:14" ht="15" customHeight="1" x14ac:dyDescent="0.35">
      <c r="A23" s="48" t="s">
        <v>21</v>
      </c>
      <c r="B23" s="1" t="s">
        <v>73</v>
      </c>
      <c r="C23" t="s">
        <v>74</v>
      </c>
      <c r="D23" t="s">
        <v>18</v>
      </c>
      <c r="E23" t="s">
        <v>34</v>
      </c>
      <c r="F23" t="s">
        <v>57</v>
      </c>
      <c r="G23" t="s">
        <v>75</v>
      </c>
      <c r="H2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Bestandsformaat</v>
      </c>
      <c r="J2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2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4" spans="1:14" ht="15" customHeight="1" x14ac:dyDescent="0.35">
      <c r="A24" s="48" t="s">
        <v>21</v>
      </c>
      <c r="B24" s="1" t="s">
        <v>76</v>
      </c>
      <c r="C24" t="s">
        <v>77</v>
      </c>
      <c r="D24" t="s">
        <v>33</v>
      </c>
      <c r="E24" t="s">
        <v>38</v>
      </c>
      <c r="F24" t="s">
        <v>57</v>
      </c>
      <c r="H2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2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2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2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5" spans="1:14" ht="15" customHeight="1" x14ac:dyDescent="0.35">
      <c r="A25" s="48" t="s">
        <v>21</v>
      </c>
      <c r="B25" s="1" t="s">
        <v>78</v>
      </c>
      <c r="C25" t="s">
        <v>79</v>
      </c>
      <c r="D25" t="s">
        <v>18</v>
      </c>
      <c r="E25" t="s">
        <v>38</v>
      </c>
      <c r="F25" t="s">
        <v>57</v>
      </c>
      <c r="G25" t="s">
        <v>80</v>
      </c>
      <c r="H2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Bestandsformaat</v>
      </c>
      <c r="J2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Label</v>
      </c>
      <c r="K2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6" spans="1:14" ht="15" customHeight="1" x14ac:dyDescent="0.35">
      <c r="A26" s="48" t="s">
        <v>21</v>
      </c>
      <c r="B26" s="1" t="s">
        <v>81</v>
      </c>
      <c r="C26" t="s">
        <v>82</v>
      </c>
      <c r="D26" t="s">
        <v>33</v>
      </c>
      <c r="E26" t="s">
        <v>38</v>
      </c>
      <c r="F26" t="s">
        <v>57</v>
      </c>
      <c r="H2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2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2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2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7" spans="1:14" ht="15" customHeight="1" x14ac:dyDescent="0.35">
      <c r="A27" s="48" t="s">
        <v>21</v>
      </c>
      <c r="B27" s="1" t="s">
        <v>83</v>
      </c>
      <c r="C27" t="s">
        <v>84</v>
      </c>
      <c r="D27" t="s">
        <v>33</v>
      </c>
      <c r="E27" t="s">
        <v>38</v>
      </c>
      <c r="F27" t="s">
        <v>57</v>
      </c>
      <c r="G27" t="s">
        <v>85</v>
      </c>
      <c r="H2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Bestandsformaat</v>
      </c>
      <c r="J2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Begrippenlijst</v>
      </c>
      <c r="K2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8" spans="1:14" ht="15" customHeight="1" x14ac:dyDescent="0.35">
      <c r="A28" s="48" t="s">
        <v>21</v>
      </c>
      <c r="B28" s="1" t="s">
        <v>86</v>
      </c>
      <c r="C28" t="s">
        <v>87</v>
      </c>
      <c r="D28" t="s">
        <v>18</v>
      </c>
      <c r="E28" t="s">
        <v>38</v>
      </c>
      <c r="F28" t="s">
        <v>57</v>
      </c>
      <c r="G28" t="s">
        <v>88</v>
      </c>
      <c r="H2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Bestandsformaat</v>
      </c>
      <c r="J2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Begrippenlijst</v>
      </c>
      <c r="K2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Naam (Informatieobject)</v>
      </c>
      <c r="L2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29" spans="1:14" ht="15" customHeight="1" x14ac:dyDescent="0.35">
      <c r="A29" s="48" t="s">
        <v>21</v>
      </c>
      <c r="B29" s="1" t="s">
        <v>89</v>
      </c>
      <c r="C29" t="s">
        <v>90</v>
      </c>
      <c r="D29" t="s">
        <v>18</v>
      </c>
      <c r="E29" t="s">
        <v>38</v>
      </c>
      <c r="F29" t="s">
        <v>57</v>
      </c>
      <c r="G29" t="s">
        <v>91</v>
      </c>
      <c r="H2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Bestand</v>
      </c>
      <c r="I2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Bestandsformaat</v>
      </c>
      <c r="J2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Code</v>
      </c>
      <c r="K2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2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2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2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0" spans="1:14" ht="15" customHeight="1" x14ac:dyDescent="0.35">
      <c r="A30" s="48" t="s">
        <v>21</v>
      </c>
      <c r="B30" s="1" t="s">
        <v>92</v>
      </c>
      <c r="C30" t="s">
        <v>93</v>
      </c>
      <c r="D30" t="s">
        <v>33</v>
      </c>
      <c r="E30" t="s">
        <v>38</v>
      </c>
      <c r="F30" t="s">
        <v>57</v>
      </c>
      <c r="H3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1" spans="1:14" ht="15" customHeight="1" x14ac:dyDescent="0.35">
      <c r="A31" s="48" t="s">
        <v>21</v>
      </c>
      <c r="B31" s="1" t="s">
        <v>94</v>
      </c>
      <c r="C31" t="s">
        <v>95</v>
      </c>
      <c r="D31" t="s">
        <v>33</v>
      </c>
      <c r="E31" t="s">
        <v>34</v>
      </c>
      <c r="F31" t="s">
        <v>57</v>
      </c>
      <c r="H3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2" spans="1:14" ht="15" customHeight="1" x14ac:dyDescent="0.35">
      <c r="A32" s="48" t="s">
        <v>21</v>
      </c>
      <c r="B32" s="1" t="s">
        <v>96</v>
      </c>
      <c r="C32" t="s">
        <v>97</v>
      </c>
      <c r="D32" t="s">
        <v>33</v>
      </c>
      <c r="E32" t="s">
        <v>34</v>
      </c>
      <c r="F32" t="s">
        <v>57</v>
      </c>
      <c r="H3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3" spans="1:15" ht="15" customHeight="1" x14ac:dyDescent="0.35">
      <c r="A33" s="48" t="s">
        <v>21</v>
      </c>
      <c r="B33" s="1" t="s">
        <v>98</v>
      </c>
      <c r="C33" t="s">
        <v>99</v>
      </c>
      <c r="D33" t="s">
        <v>33</v>
      </c>
      <c r="E33" t="s">
        <v>38</v>
      </c>
      <c r="F33" t="s">
        <v>57</v>
      </c>
      <c r="H3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4" spans="1:15" ht="15" customHeight="1" x14ac:dyDescent="0.35">
      <c r="A34" s="48" t="s">
        <v>21</v>
      </c>
      <c r="B34" s="1" t="s">
        <v>100</v>
      </c>
      <c r="C34" t="s">
        <v>101</v>
      </c>
      <c r="D34" t="s">
        <v>33</v>
      </c>
      <c r="E34" t="s">
        <v>38</v>
      </c>
      <c r="F34" t="s">
        <v>57</v>
      </c>
      <c r="H3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5" spans="1:15" ht="15" customHeight="1" x14ac:dyDescent="0.35">
      <c r="A35" s="48" t="s">
        <v>21</v>
      </c>
      <c r="B35" s="1" t="s">
        <v>102</v>
      </c>
      <c r="C35" t="s">
        <v>103</v>
      </c>
      <c r="D35" t="s">
        <v>33</v>
      </c>
      <c r="E35" t="s">
        <v>38</v>
      </c>
      <c r="F35" t="s">
        <v>57</v>
      </c>
      <c r="H3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6" spans="1:15" ht="15" customHeight="1" x14ac:dyDescent="0.35">
      <c r="A36" s="48" t="s">
        <v>21</v>
      </c>
      <c r="B36" s="1" t="s">
        <v>104</v>
      </c>
      <c r="C36" t="s">
        <v>105</v>
      </c>
      <c r="D36" t="s">
        <v>33</v>
      </c>
      <c r="E36" t="s">
        <v>34</v>
      </c>
      <c r="F36" t="s">
        <v>57</v>
      </c>
      <c r="H3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7" spans="1:15" ht="15" customHeight="1" x14ac:dyDescent="0.35">
      <c r="A37" s="48" t="s">
        <v>21</v>
      </c>
      <c r="B37" s="1" t="s">
        <v>106</v>
      </c>
      <c r="C37" t="s">
        <v>107</v>
      </c>
      <c r="D37" t="s">
        <v>33</v>
      </c>
      <c r="E37" t="s">
        <v>34</v>
      </c>
      <c r="F37" t="s">
        <v>57</v>
      </c>
      <c r="H3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8" spans="1:15" ht="15" customHeight="1" x14ac:dyDescent="0.35">
      <c r="A38" s="48" t="s">
        <v>21</v>
      </c>
      <c r="B38" s="1" t="s">
        <v>108</v>
      </c>
      <c r="C38" t="s">
        <v>109</v>
      </c>
      <c r="D38" t="s">
        <v>18</v>
      </c>
      <c r="E38" t="s">
        <v>38</v>
      </c>
      <c r="F38" t="s">
        <v>57</v>
      </c>
      <c r="H3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39" spans="1:15" ht="15" customHeight="1" x14ac:dyDescent="0.35">
      <c r="A39" s="48" t="s">
        <v>21</v>
      </c>
      <c r="B39" s="1" t="s">
        <v>110</v>
      </c>
      <c r="C39" t="s">
        <v>111</v>
      </c>
      <c r="D39" t="s">
        <v>33</v>
      </c>
      <c r="E39" t="s">
        <v>34</v>
      </c>
      <c r="F39" t="s">
        <v>57</v>
      </c>
      <c r="H3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3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3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3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3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3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3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0" spans="1:15" ht="15" customHeight="1" x14ac:dyDescent="0.35">
      <c r="A40" s="48" t="s">
        <v>21</v>
      </c>
      <c r="B40" s="1" t="s">
        <v>112</v>
      </c>
      <c r="C40" t="s">
        <v>113</v>
      </c>
      <c r="D40" t="s">
        <v>33</v>
      </c>
      <c r="E40" t="s">
        <v>38</v>
      </c>
      <c r="F40" t="s">
        <v>57</v>
      </c>
      <c r="H4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4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4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1" spans="1:15" ht="15" customHeight="1" x14ac:dyDescent="0.35">
      <c r="A41" s="48" t="s">
        <v>21</v>
      </c>
      <c r="B41" s="1" t="s">
        <v>114</v>
      </c>
      <c r="C41" t="s">
        <v>115</v>
      </c>
      <c r="D41" t="s">
        <v>33</v>
      </c>
      <c r="E41" t="s">
        <v>34</v>
      </c>
      <c r="F41" t="s">
        <v>57</v>
      </c>
      <c r="H4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4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4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2" spans="1:15" ht="15" customHeight="1" x14ac:dyDescent="0.35">
      <c r="A42" s="48" t="s">
        <v>21</v>
      </c>
      <c r="B42" s="1" t="s">
        <v>116</v>
      </c>
      <c r="C42" t="s">
        <v>117</v>
      </c>
      <c r="D42" t="s">
        <v>33</v>
      </c>
      <c r="E42" t="s">
        <v>38</v>
      </c>
      <c r="F42" t="s">
        <v>35</v>
      </c>
      <c r="G42" t="s">
        <v>118</v>
      </c>
      <c r="H4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4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Naam</v>
      </c>
      <c r="J4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3" spans="1:15" ht="15" customHeight="1" x14ac:dyDescent="0.35">
      <c r="A43" s="48" t="s">
        <v>21</v>
      </c>
      <c r="B43" s="1" t="s">
        <v>119</v>
      </c>
      <c r="C43" t="s">
        <v>120</v>
      </c>
      <c r="D43" t="s">
        <v>33</v>
      </c>
      <c r="E43" t="s">
        <v>34</v>
      </c>
      <c r="F43" t="s">
        <v>121</v>
      </c>
      <c r="G43" t="s">
        <v>122</v>
      </c>
      <c r="H4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4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Raadpleeglocatie</v>
      </c>
      <c r="J4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4" spans="1:15" ht="15" customHeight="1" x14ac:dyDescent="0.35">
      <c r="A44" s="48" t="s">
        <v>21</v>
      </c>
      <c r="B44" s="1" t="s">
        <v>123</v>
      </c>
      <c r="C44" t="s">
        <v>124</v>
      </c>
      <c r="D44" t="s">
        <v>33</v>
      </c>
      <c r="E44" t="s">
        <v>38</v>
      </c>
      <c r="F44" t="s">
        <v>121</v>
      </c>
      <c r="G44" t="s">
        <v>681</v>
      </c>
      <c r="H4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4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Raadpleeglocatie</v>
      </c>
      <c r="J4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Fysieke raadpleeglocatie</v>
      </c>
      <c r="K4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5" spans="1:15" ht="15" customHeight="1" x14ac:dyDescent="0.35">
      <c r="A45" s="48" t="s">
        <v>21</v>
      </c>
      <c r="B45" s="1" t="s">
        <v>125</v>
      </c>
      <c r="C45" t="s">
        <v>126</v>
      </c>
      <c r="D45" t="s">
        <v>18</v>
      </c>
      <c r="E45" t="s">
        <v>38</v>
      </c>
      <c r="F45" t="s">
        <v>121</v>
      </c>
      <c r="G45" t="s">
        <v>692</v>
      </c>
      <c r="H4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4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Raadpleeglocatie</v>
      </c>
      <c r="J4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Fysieke raadpleeglocatie</v>
      </c>
      <c r="K4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(Locatie)</v>
      </c>
      <c r="L4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Bron</v>
      </c>
      <c r="M4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6" spans="1:15" ht="15" customHeight="1" x14ac:dyDescent="0.35">
      <c r="A46" s="48" t="s">
        <v>21</v>
      </c>
      <c r="B46" s="1" t="s">
        <v>127</v>
      </c>
      <c r="C46" t="s">
        <v>128</v>
      </c>
      <c r="D46" t="s">
        <v>18</v>
      </c>
      <c r="E46" t="s">
        <v>38</v>
      </c>
      <c r="F46" t="s">
        <v>121</v>
      </c>
      <c r="G46" t="s">
        <v>691</v>
      </c>
      <c r="H4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4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Raadpleeglocatie</v>
      </c>
      <c r="J4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Fysieke raadpleeglocatie</v>
      </c>
      <c r="K4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(Locatie)</v>
      </c>
      <c r="L4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4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46" t="s">
        <v>129</v>
      </c>
    </row>
    <row r="47" spans="1:15" ht="15" customHeight="1" x14ac:dyDescent="0.35">
      <c r="A47" s="48" t="s">
        <v>21</v>
      </c>
      <c r="B47" s="1" t="s">
        <v>130</v>
      </c>
      <c r="C47" t="s">
        <v>131</v>
      </c>
      <c r="D47" t="s">
        <v>33</v>
      </c>
      <c r="E47" t="s">
        <v>38</v>
      </c>
      <c r="F47" t="s">
        <v>121</v>
      </c>
      <c r="H4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4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4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8" spans="1:15" ht="15" customHeight="1" x14ac:dyDescent="0.35">
      <c r="A48" s="48" t="s">
        <v>21</v>
      </c>
      <c r="B48" s="1" t="s">
        <v>132</v>
      </c>
      <c r="C48" t="s">
        <v>133</v>
      </c>
      <c r="D48" t="s">
        <v>33</v>
      </c>
      <c r="E48" t="s">
        <v>34</v>
      </c>
      <c r="F48" t="s">
        <v>57</v>
      </c>
      <c r="H4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4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4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49" spans="1:14" ht="15" customHeight="1" x14ac:dyDescent="0.35">
      <c r="A49" s="48" t="s">
        <v>21</v>
      </c>
      <c r="B49" s="1" t="s">
        <v>134</v>
      </c>
      <c r="C49" t="s">
        <v>135</v>
      </c>
      <c r="D49" t="s">
        <v>33</v>
      </c>
      <c r="E49" t="s">
        <v>34</v>
      </c>
      <c r="F49" t="s">
        <v>57</v>
      </c>
      <c r="H4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4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4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4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4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4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4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0" spans="1:14" ht="15" customHeight="1" x14ac:dyDescent="0.35">
      <c r="A50" s="48" t="s">
        <v>21</v>
      </c>
      <c r="B50" s="1" t="s">
        <v>136</v>
      </c>
      <c r="C50" t="s">
        <v>137</v>
      </c>
      <c r="D50" t="s">
        <v>18</v>
      </c>
      <c r="E50" t="s">
        <v>38</v>
      </c>
      <c r="F50" t="s">
        <v>57</v>
      </c>
      <c r="H5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1" spans="1:14" ht="15" customHeight="1" x14ac:dyDescent="0.35">
      <c r="A51" s="48" t="s">
        <v>21</v>
      </c>
      <c r="B51" s="1" t="s">
        <v>138</v>
      </c>
      <c r="C51" t="s">
        <v>139</v>
      </c>
      <c r="D51" t="s">
        <v>33</v>
      </c>
      <c r="E51" t="s">
        <v>38</v>
      </c>
      <c r="F51" t="s">
        <v>57</v>
      </c>
      <c r="H5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2" spans="1:14" ht="15" customHeight="1" x14ac:dyDescent="0.35">
      <c r="A52" s="48" t="s">
        <v>21</v>
      </c>
      <c r="B52" s="1" t="s">
        <v>140</v>
      </c>
      <c r="C52" t="s">
        <v>141</v>
      </c>
      <c r="D52" t="s">
        <v>18</v>
      </c>
      <c r="E52" t="s">
        <v>38</v>
      </c>
      <c r="F52" t="s">
        <v>57</v>
      </c>
      <c r="H5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3" spans="1:14" ht="15" customHeight="1" x14ac:dyDescent="0.35">
      <c r="A53" s="48" t="s">
        <v>21</v>
      </c>
      <c r="B53" s="1" t="s">
        <v>142</v>
      </c>
      <c r="C53" t="s">
        <v>143</v>
      </c>
      <c r="D53" t="s">
        <v>18</v>
      </c>
      <c r="E53" t="s">
        <v>38</v>
      </c>
      <c r="F53" t="s">
        <v>57</v>
      </c>
      <c r="H5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4" spans="1:14" ht="15" customHeight="1" x14ac:dyDescent="0.35">
      <c r="A54" s="48" t="s">
        <v>21</v>
      </c>
      <c r="B54" s="1" t="s">
        <v>144</v>
      </c>
      <c r="C54" t="s">
        <v>145</v>
      </c>
      <c r="D54" t="s">
        <v>18</v>
      </c>
      <c r="E54" t="s">
        <v>38</v>
      </c>
      <c r="F54" t="s">
        <v>57</v>
      </c>
      <c r="H5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5" spans="1:14" ht="14.5" x14ac:dyDescent="0.35">
      <c r="A55" s="48" t="s">
        <v>21</v>
      </c>
      <c r="B55" s="1" t="s">
        <v>146</v>
      </c>
      <c r="C55" t="s">
        <v>147</v>
      </c>
      <c r="D55" t="s">
        <v>33</v>
      </c>
      <c r="E55" t="s">
        <v>34</v>
      </c>
      <c r="F55" t="s">
        <v>57</v>
      </c>
      <c r="H5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6" spans="1:14" ht="14.5" x14ac:dyDescent="0.35">
      <c r="A56" s="48" t="s">
        <v>21</v>
      </c>
      <c r="B56" s="1" t="s">
        <v>148</v>
      </c>
      <c r="C56" t="s">
        <v>149</v>
      </c>
      <c r="D56" t="s">
        <v>33</v>
      </c>
      <c r="E56" t="s">
        <v>38</v>
      </c>
      <c r="F56" t="s">
        <v>57</v>
      </c>
      <c r="H5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7" spans="1:14" ht="14.5" x14ac:dyDescent="0.35">
      <c r="A57" s="48" t="s">
        <v>21</v>
      </c>
      <c r="B57" s="1" t="s">
        <v>150</v>
      </c>
      <c r="C57" t="s">
        <v>151</v>
      </c>
      <c r="D57" t="s">
        <v>33</v>
      </c>
      <c r="E57" t="s">
        <v>34</v>
      </c>
      <c r="F57" t="s">
        <v>57</v>
      </c>
      <c r="H5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8" spans="1:14" ht="14.5" x14ac:dyDescent="0.35">
      <c r="A58" s="48" t="s">
        <v>21</v>
      </c>
      <c r="B58" s="1" t="s">
        <v>152</v>
      </c>
      <c r="C58" t="s">
        <v>153</v>
      </c>
      <c r="D58" t="s">
        <v>33</v>
      </c>
      <c r="E58" t="s">
        <v>34</v>
      </c>
      <c r="F58" t="s">
        <v>154</v>
      </c>
      <c r="H5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59" spans="1:14" ht="14.5" x14ac:dyDescent="0.35">
      <c r="A59" s="48" t="s">
        <v>21</v>
      </c>
      <c r="B59" s="1" t="s">
        <v>155</v>
      </c>
      <c r="C59" t="s">
        <v>156</v>
      </c>
      <c r="D59" t="s">
        <v>18</v>
      </c>
      <c r="E59" t="s">
        <v>38</v>
      </c>
      <c r="F59" t="s">
        <v>154</v>
      </c>
      <c r="H5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5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5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5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5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5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5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0" spans="1:14" ht="14.5" x14ac:dyDescent="0.35">
      <c r="A60" s="48" t="s">
        <v>21</v>
      </c>
      <c r="B60" s="1" t="s">
        <v>157</v>
      </c>
      <c r="C60" t="s">
        <v>158</v>
      </c>
      <c r="D60" t="s">
        <v>18</v>
      </c>
      <c r="E60" t="s">
        <v>38</v>
      </c>
      <c r="F60" t="s">
        <v>154</v>
      </c>
      <c r="H6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1" spans="1:14" ht="14.5" x14ac:dyDescent="0.35">
      <c r="A61" s="48" t="s">
        <v>21</v>
      </c>
      <c r="B61" s="1" t="s">
        <v>159</v>
      </c>
      <c r="C61" t="s">
        <v>160</v>
      </c>
      <c r="D61" t="s">
        <v>33</v>
      </c>
      <c r="E61" t="s">
        <v>34</v>
      </c>
      <c r="F61" t="s">
        <v>154</v>
      </c>
      <c r="H6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2" spans="1:14" ht="14.5" x14ac:dyDescent="0.35">
      <c r="A62" s="48" t="s">
        <v>21</v>
      </c>
      <c r="B62" s="1" t="s">
        <v>161</v>
      </c>
      <c r="C62" t="s">
        <v>162</v>
      </c>
      <c r="D62" t="s">
        <v>18</v>
      </c>
      <c r="E62" t="s">
        <v>38</v>
      </c>
      <c r="F62" t="s">
        <v>154</v>
      </c>
      <c r="H6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3" spans="1:14" ht="14.5" x14ac:dyDescent="0.35">
      <c r="A63" s="48" t="s">
        <v>21</v>
      </c>
      <c r="B63" s="1" t="s">
        <v>163</v>
      </c>
      <c r="C63" t="s">
        <v>164</v>
      </c>
      <c r="D63" t="s">
        <v>33</v>
      </c>
      <c r="E63" t="s">
        <v>38</v>
      </c>
      <c r="F63" t="s">
        <v>154</v>
      </c>
      <c r="H6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4" spans="1:14" ht="14.5" x14ac:dyDescent="0.35">
      <c r="A64" s="48" t="s">
        <v>21</v>
      </c>
      <c r="B64" s="1" t="s">
        <v>165</v>
      </c>
      <c r="C64" t="s">
        <v>166</v>
      </c>
      <c r="D64" t="s">
        <v>33</v>
      </c>
      <c r="E64" t="s">
        <v>38</v>
      </c>
      <c r="F64" t="s">
        <v>154</v>
      </c>
      <c r="H6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5" spans="1:15" ht="14.5" x14ac:dyDescent="0.35">
      <c r="A65" s="48" t="s">
        <v>21</v>
      </c>
      <c r="B65" s="1" t="s">
        <v>167</v>
      </c>
      <c r="C65" t="s">
        <v>168</v>
      </c>
      <c r="D65" t="s">
        <v>33</v>
      </c>
      <c r="E65" t="s">
        <v>34</v>
      </c>
      <c r="F65" t="s">
        <v>154</v>
      </c>
      <c r="H6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6" spans="1:15" ht="14.5" x14ac:dyDescent="0.35">
      <c r="A66" s="48" t="s">
        <v>21</v>
      </c>
      <c r="B66" s="1" t="s">
        <v>169</v>
      </c>
      <c r="C66" t="s">
        <v>170</v>
      </c>
      <c r="D66" t="s">
        <v>33</v>
      </c>
      <c r="E66" t="s">
        <v>34</v>
      </c>
      <c r="F66" t="s">
        <v>154</v>
      </c>
      <c r="H6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7" spans="1:15" ht="14.5" x14ac:dyDescent="0.35">
      <c r="A67" s="48" t="s">
        <v>21</v>
      </c>
      <c r="B67" s="1" t="s">
        <v>171</v>
      </c>
      <c r="C67" t="s">
        <v>172</v>
      </c>
      <c r="D67" t="s">
        <v>33</v>
      </c>
      <c r="E67" t="s">
        <v>34</v>
      </c>
      <c r="F67" t="s">
        <v>154</v>
      </c>
      <c r="H6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8" spans="1:15" ht="14.5" x14ac:dyDescent="0.35">
      <c r="A68" s="48" t="s">
        <v>21</v>
      </c>
      <c r="B68" s="1" t="s">
        <v>173</v>
      </c>
      <c r="C68" t="s">
        <v>174</v>
      </c>
      <c r="D68" t="s">
        <v>18</v>
      </c>
      <c r="E68" t="s">
        <v>38</v>
      </c>
      <c r="F68" t="s">
        <v>154</v>
      </c>
      <c r="H6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69" spans="1:15" ht="14.5" x14ac:dyDescent="0.35">
      <c r="A69" s="48" t="s">
        <v>21</v>
      </c>
      <c r="B69" s="1" t="s">
        <v>175</v>
      </c>
      <c r="C69" t="s">
        <v>176</v>
      </c>
      <c r="D69" t="s">
        <v>18</v>
      </c>
      <c r="E69" t="s">
        <v>38</v>
      </c>
      <c r="F69" t="s">
        <v>154</v>
      </c>
      <c r="H6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6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6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6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6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6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6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0" spans="1:15" ht="14.5" x14ac:dyDescent="0.35">
      <c r="A70" s="48" t="s">
        <v>21</v>
      </c>
      <c r="B70" s="1" t="s">
        <v>177</v>
      </c>
      <c r="C70" t="s">
        <v>178</v>
      </c>
      <c r="D70" t="s">
        <v>33</v>
      </c>
      <c r="E70" t="s">
        <v>38</v>
      </c>
      <c r="F70" t="s">
        <v>154</v>
      </c>
      <c r="H7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1" spans="1:15" ht="14.5" x14ac:dyDescent="0.35">
      <c r="A71" s="48" t="s">
        <v>21</v>
      </c>
      <c r="B71" s="1" t="s">
        <v>179</v>
      </c>
      <c r="C71" t="s">
        <v>180</v>
      </c>
      <c r="D71" t="s">
        <v>33</v>
      </c>
      <c r="E71" t="s">
        <v>34</v>
      </c>
      <c r="F71" t="s">
        <v>154</v>
      </c>
      <c r="H7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2" spans="1:15" ht="14.5" x14ac:dyDescent="0.35">
      <c r="A72" s="48" t="s">
        <v>21</v>
      </c>
      <c r="B72" s="1" t="s">
        <v>181</v>
      </c>
      <c r="C72" t="s">
        <v>182</v>
      </c>
      <c r="D72" t="s">
        <v>33</v>
      </c>
      <c r="E72" t="s">
        <v>19</v>
      </c>
      <c r="H7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3" spans="1:15" ht="14.5" x14ac:dyDescent="0.35">
      <c r="A73" s="48" t="s">
        <v>21</v>
      </c>
      <c r="B73" s="1" t="s">
        <v>183</v>
      </c>
      <c r="C73" t="s">
        <v>184</v>
      </c>
      <c r="D73" t="s">
        <v>18</v>
      </c>
      <c r="E73" t="s">
        <v>24</v>
      </c>
      <c r="G73" t="s">
        <v>675</v>
      </c>
      <c r="H7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7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Gerelateerd informatieobject</v>
      </c>
      <c r="J7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Type</v>
      </c>
      <c r="K7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 xml:space="preserve">Label </v>
      </c>
      <c r="L7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73" t="s">
        <v>682</v>
      </c>
    </row>
    <row r="74" spans="1:15" ht="14.5" x14ac:dyDescent="0.35">
      <c r="A74" s="48" t="s">
        <v>21</v>
      </c>
      <c r="B74" s="1" t="s">
        <v>185</v>
      </c>
      <c r="C74" t="s">
        <v>186</v>
      </c>
      <c r="D74" t="s">
        <v>18</v>
      </c>
      <c r="E74" t="s">
        <v>24</v>
      </c>
      <c r="H7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5" spans="1:15" ht="14.5" x14ac:dyDescent="0.35">
      <c r="A75" s="48" t="s">
        <v>21</v>
      </c>
      <c r="B75" s="1" t="s">
        <v>187</v>
      </c>
      <c r="C75" t="s">
        <v>188</v>
      </c>
      <c r="D75" t="s">
        <v>18</v>
      </c>
      <c r="E75" t="s">
        <v>19</v>
      </c>
      <c r="G75" t="s">
        <v>189</v>
      </c>
      <c r="H7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7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Gerelateerd informatieobject</v>
      </c>
      <c r="J7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Verwijzing</v>
      </c>
      <c r="K7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7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6" spans="1:15" ht="14.5" x14ac:dyDescent="0.35">
      <c r="A76" s="48" t="s">
        <v>21</v>
      </c>
      <c r="B76" s="1" t="s">
        <v>190</v>
      </c>
      <c r="C76" t="s">
        <v>191</v>
      </c>
      <c r="D76" t="s">
        <v>18</v>
      </c>
      <c r="E76" t="s">
        <v>24</v>
      </c>
      <c r="H7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7" spans="1:15" ht="14.5" x14ac:dyDescent="0.35">
      <c r="A77" s="48" t="s">
        <v>21</v>
      </c>
      <c r="B77" s="1" t="s">
        <v>192</v>
      </c>
      <c r="C77" t="s">
        <v>193</v>
      </c>
      <c r="D77" t="s">
        <v>18</v>
      </c>
      <c r="E77" t="s">
        <v>24</v>
      </c>
      <c r="G77" t="s">
        <v>194</v>
      </c>
      <c r="H7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7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Gerelateerd informatieobject</v>
      </c>
      <c r="J7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Verwijzing</v>
      </c>
      <c r="K7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7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7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77" t="s">
        <v>683</v>
      </c>
    </row>
    <row r="78" spans="1:15" ht="14.5" x14ac:dyDescent="0.35">
      <c r="A78" s="48" t="s">
        <v>21</v>
      </c>
      <c r="B78" s="1" t="s">
        <v>195</v>
      </c>
      <c r="C78" t="s">
        <v>196</v>
      </c>
      <c r="D78" t="s">
        <v>33</v>
      </c>
      <c r="E78" t="s">
        <v>24</v>
      </c>
      <c r="H7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79" spans="1:15" ht="14.5" x14ac:dyDescent="0.35">
      <c r="A79" s="48" t="s">
        <v>21</v>
      </c>
      <c r="B79" s="1" t="s">
        <v>197</v>
      </c>
      <c r="C79" t="s">
        <v>198</v>
      </c>
      <c r="D79" t="s">
        <v>33</v>
      </c>
      <c r="E79" t="s">
        <v>19</v>
      </c>
      <c r="H7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7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7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7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7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7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7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0" spans="1:15" ht="14.5" x14ac:dyDescent="0.35">
      <c r="A80" s="48" t="s">
        <v>21</v>
      </c>
      <c r="B80" s="1" t="s">
        <v>199</v>
      </c>
      <c r="C80" t="s">
        <v>200</v>
      </c>
      <c r="D80" t="s">
        <v>18</v>
      </c>
      <c r="E80" t="s">
        <v>24</v>
      </c>
      <c r="H8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1" spans="1:14" ht="14.5" x14ac:dyDescent="0.35">
      <c r="A81" s="48" t="s">
        <v>21</v>
      </c>
      <c r="B81" s="1" t="s">
        <v>201</v>
      </c>
      <c r="C81" t="s">
        <v>202</v>
      </c>
      <c r="D81" t="s">
        <v>18</v>
      </c>
      <c r="E81" t="s">
        <v>24</v>
      </c>
      <c r="H8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2" spans="1:14" ht="14.5" x14ac:dyDescent="0.35">
      <c r="A82" s="48" t="s">
        <v>21</v>
      </c>
      <c r="B82" s="1" t="s">
        <v>203</v>
      </c>
      <c r="C82" t="s">
        <v>204</v>
      </c>
      <c r="D82" t="s">
        <v>33</v>
      </c>
      <c r="E82" t="s">
        <v>24</v>
      </c>
      <c r="H8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3" spans="1:14" ht="14.5" x14ac:dyDescent="0.35">
      <c r="A83" s="48" t="s">
        <v>21</v>
      </c>
      <c r="B83" s="1" t="s">
        <v>205</v>
      </c>
      <c r="C83" t="s">
        <v>206</v>
      </c>
      <c r="D83" t="s">
        <v>33</v>
      </c>
      <c r="E83" t="s">
        <v>19</v>
      </c>
      <c r="H8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4" spans="1:14" ht="14.5" x14ac:dyDescent="0.35">
      <c r="A84" s="48" t="s">
        <v>21</v>
      </c>
      <c r="B84" s="1" t="s">
        <v>207</v>
      </c>
      <c r="C84" t="s">
        <v>208</v>
      </c>
      <c r="D84" t="s">
        <v>33</v>
      </c>
      <c r="E84" t="s">
        <v>24</v>
      </c>
      <c r="H8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5" spans="1:14" ht="14.5" x14ac:dyDescent="0.35">
      <c r="A85" s="48" t="s">
        <v>21</v>
      </c>
      <c r="B85" s="1" t="s">
        <v>209</v>
      </c>
      <c r="C85" t="s">
        <v>210</v>
      </c>
      <c r="D85" t="s">
        <v>33</v>
      </c>
      <c r="E85" t="s">
        <v>19</v>
      </c>
      <c r="H8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6" spans="1:14" ht="14.5" x14ac:dyDescent="0.35">
      <c r="A86" s="48" t="s">
        <v>21</v>
      </c>
      <c r="B86" s="1" t="s">
        <v>211</v>
      </c>
      <c r="C86" t="s">
        <v>212</v>
      </c>
      <c r="D86" t="s">
        <v>18</v>
      </c>
      <c r="E86" t="s">
        <v>24</v>
      </c>
      <c r="H8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7" spans="1:14" ht="14.5" x14ac:dyDescent="0.35">
      <c r="A87" s="48" t="s">
        <v>21</v>
      </c>
      <c r="B87" s="1" t="s">
        <v>213</v>
      </c>
      <c r="C87" t="s">
        <v>214</v>
      </c>
      <c r="D87" t="s">
        <v>18</v>
      </c>
      <c r="E87" t="s">
        <v>24</v>
      </c>
      <c r="H8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8" spans="1:14" ht="14.5" x14ac:dyDescent="0.35">
      <c r="A88" s="48" t="s">
        <v>21</v>
      </c>
      <c r="B88" s="1" t="s">
        <v>215</v>
      </c>
      <c r="C88" t="s">
        <v>216</v>
      </c>
      <c r="D88" t="s">
        <v>33</v>
      </c>
      <c r="E88" t="s">
        <v>19</v>
      </c>
      <c r="H8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89" spans="1:14" ht="14.5" x14ac:dyDescent="0.35">
      <c r="A89" s="48" t="s">
        <v>21</v>
      </c>
      <c r="B89" s="1" t="s">
        <v>217</v>
      </c>
      <c r="C89" t="s">
        <v>218</v>
      </c>
      <c r="D89" t="s">
        <v>18</v>
      </c>
      <c r="E89" t="s">
        <v>24</v>
      </c>
      <c r="H8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8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8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8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8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8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8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0" spans="1:14" ht="14.5" x14ac:dyDescent="0.35">
      <c r="A90" s="49" t="s">
        <v>21</v>
      </c>
      <c r="B90" s="1" t="s">
        <v>219</v>
      </c>
      <c r="C90" t="s">
        <v>220</v>
      </c>
      <c r="D90" t="s">
        <v>18</v>
      </c>
      <c r="E90" t="s">
        <v>24</v>
      </c>
      <c r="H9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1" spans="1:14" ht="14.5" x14ac:dyDescent="0.35">
      <c r="A91" s="51" t="s">
        <v>221</v>
      </c>
      <c r="B91" s="1" t="s">
        <v>222</v>
      </c>
      <c r="C91" t="s">
        <v>223</v>
      </c>
      <c r="D91" t="s">
        <v>18</v>
      </c>
      <c r="E91" t="s">
        <v>224</v>
      </c>
      <c r="H9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2" spans="1:14" ht="14.5" x14ac:dyDescent="0.35">
      <c r="A92" s="44"/>
      <c r="B92" s="1" t="s">
        <v>225</v>
      </c>
      <c r="C92" t="s">
        <v>226</v>
      </c>
      <c r="D92" t="s">
        <v>18</v>
      </c>
      <c r="E92" t="s">
        <v>224</v>
      </c>
      <c r="H9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3" spans="1:14" ht="14.5" x14ac:dyDescent="0.35">
      <c r="A93" s="44"/>
      <c r="B93" s="1" t="s">
        <v>227</v>
      </c>
      <c r="C93" t="s">
        <v>228</v>
      </c>
      <c r="D93" t="s">
        <v>18</v>
      </c>
      <c r="E93" t="s">
        <v>224</v>
      </c>
      <c r="H9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4" spans="1:14" ht="14.5" x14ac:dyDescent="0.35">
      <c r="A94" s="44"/>
      <c r="B94" s="1" t="s">
        <v>229</v>
      </c>
      <c r="C94" t="s">
        <v>230</v>
      </c>
      <c r="D94" t="s">
        <v>18</v>
      </c>
      <c r="E94" t="s">
        <v>224</v>
      </c>
      <c r="G94" t="s">
        <v>684</v>
      </c>
      <c r="H9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9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Event</v>
      </c>
      <c r="J9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Type</v>
      </c>
      <c r="K9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 xml:space="preserve">Label </v>
      </c>
      <c r="L9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5" spans="1:14" ht="14.5" x14ac:dyDescent="0.35">
      <c r="A95" s="44"/>
      <c r="B95" s="1" t="s">
        <v>231</v>
      </c>
      <c r="C95" t="s">
        <v>232</v>
      </c>
      <c r="D95" t="s">
        <v>18</v>
      </c>
      <c r="E95" t="s">
        <v>224</v>
      </c>
      <c r="G95" t="s">
        <v>233</v>
      </c>
      <c r="H9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9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Event</v>
      </c>
      <c r="J9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Tijd</v>
      </c>
      <c r="K9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6" spans="1:14" ht="14.5" x14ac:dyDescent="0.35">
      <c r="A96" s="44"/>
      <c r="B96" s="1" t="s">
        <v>234</v>
      </c>
      <c r="C96" t="s">
        <v>235</v>
      </c>
      <c r="D96" t="s">
        <v>33</v>
      </c>
      <c r="E96" t="s">
        <v>236</v>
      </c>
      <c r="H9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7" spans="1:14" ht="14.5" x14ac:dyDescent="0.35">
      <c r="A97" s="44"/>
      <c r="B97" s="1" t="s">
        <v>237</v>
      </c>
      <c r="C97" t="s">
        <v>238</v>
      </c>
      <c r="D97" t="s">
        <v>33</v>
      </c>
      <c r="E97" t="s">
        <v>224</v>
      </c>
      <c r="H9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8" spans="1:14" ht="14.5" x14ac:dyDescent="0.35">
      <c r="A98" s="44"/>
      <c r="B98" s="1" t="s">
        <v>239</v>
      </c>
      <c r="C98" t="s">
        <v>240</v>
      </c>
      <c r="D98" t="s">
        <v>33</v>
      </c>
      <c r="E98" t="s">
        <v>236</v>
      </c>
      <c r="H9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99" spans="1:14" ht="14.5" x14ac:dyDescent="0.35">
      <c r="A99" s="44"/>
      <c r="B99" s="1" t="s">
        <v>241</v>
      </c>
      <c r="C99" t="s">
        <v>242</v>
      </c>
      <c r="D99" t="s">
        <v>33</v>
      </c>
      <c r="E99" t="s">
        <v>236</v>
      </c>
      <c r="H9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9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9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9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9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9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9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0" spans="1:14" ht="14.5" x14ac:dyDescent="0.35">
      <c r="A100" s="44"/>
      <c r="B100" s="1" t="s">
        <v>243</v>
      </c>
      <c r="C100" t="s">
        <v>244</v>
      </c>
      <c r="D100" t="s">
        <v>33</v>
      </c>
      <c r="E100" t="s">
        <v>224</v>
      </c>
      <c r="H10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1" spans="1:14" ht="14.5" x14ac:dyDescent="0.35">
      <c r="A101" s="44"/>
      <c r="B101" s="1" t="s">
        <v>245</v>
      </c>
      <c r="C101" t="s">
        <v>246</v>
      </c>
      <c r="D101" t="s">
        <v>33</v>
      </c>
      <c r="E101" t="s">
        <v>236</v>
      </c>
      <c r="H10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2" spans="1:14" ht="14.5" x14ac:dyDescent="0.35">
      <c r="A102" s="44"/>
      <c r="B102" s="1" t="s">
        <v>247</v>
      </c>
      <c r="C102" t="s">
        <v>248</v>
      </c>
      <c r="D102" t="s">
        <v>33</v>
      </c>
      <c r="E102" t="s">
        <v>224</v>
      </c>
      <c r="G102" t="s">
        <v>249</v>
      </c>
      <c r="H10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0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Event</v>
      </c>
      <c r="J10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Resultaat</v>
      </c>
      <c r="K10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3" spans="1:14" ht="14.5" x14ac:dyDescent="0.35">
      <c r="A103" s="44"/>
      <c r="B103" s="1" t="s">
        <v>250</v>
      </c>
      <c r="C103" t="s">
        <v>251</v>
      </c>
      <c r="D103" t="s">
        <v>33</v>
      </c>
      <c r="E103" t="s">
        <v>236</v>
      </c>
      <c r="H10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4" spans="1:14" ht="14.5" x14ac:dyDescent="0.35">
      <c r="A104" s="44"/>
      <c r="B104" s="1" t="s">
        <v>252</v>
      </c>
      <c r="C104" t="s">
        <v>253</v>
      </c>
      <c r="D104" t="s">
        <v>33</v>
      </c>
      <c r="E104" t="s">
        <v>236</v>
      </c>
      <c r="H10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5" spans="1:14" ht="14.5" x14ac:dyDescent="0.35">
      <c r="A105" s="44"/>
      <c r="B105" s="1" t="s">
        <v>254</v>
      </c>
      <c r="C105" t="s">
        <v>255</v>
      </c>
      <c r="D105" t="s">
        <v>18</v>
      </c>
      <c r="E105" t="s">
        <v>224</v>
      </c>
      <c r="H10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6" spans="1:14" ht="14.5" x14ac:dyDescent="0.35">
      <c r="A106" s="44"/>
      <c r="B106" s="1" t="s">
        <v>256</v>
      </c>
      <c r="C106" t="s">
        <v>257</v>
      </c>
      <c r="D106" t="s">
        <v>18</v>
      </c>
      <c r="E106" t="s">
        <v>224</v>
      </c>
      <c r="G106" t="s">
        <v>258</v>
      </c>
      <c r="H10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0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Event</v>
      </c>
      <c r="J10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Verantwoordelijke actor</v>
      </c>
      <c r="K10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(Actor)</v>
      </c>
      <c r="L10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10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7" spans="1:14" ht="14.5" x14ac:dyDescent="0.35">
      <c r="A107" s="44"/>
      <c r="B107" s="1" t="s">
        <v>259</v>
      </c>
      <c r="C107" t="s">
        <v>260</v>
      </c>
      <c r="D107" t="s">
        <v>33</v>
      </c>
      <c r="E107" t="s">
        <v>236</v>
      </c>
      <c r="H10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8" spans="1:14" ht="14.5" x14ac:dyDescent="0.35">
      <c r="A108" s="44"/>
      <c r="B108" s="1" t="s">
        <v>261</v>
      </c>
      <c r="C108" t="s">
        <v>262</v>
      </c>
      <c r="D108" t="s">
        <v>33</v>
      </c>
      <c r="E108" t="s">
        <v>236</v>
      </c>
      <c r="H10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09" spans="1:14" ht="14.5" x14ac:dyDescent="0.35">
      <c r="A109" s="44"/>
      <c r="B109" s="1" t="s">
        <v>263</v>
      </c>
      <c r="C109" t="s">
        <v>264</v>
      </c>
      <c r="D109" t="s">
        <v>18</v>
      </c>
      <c r="E109" t="s">
        <v>224</v>
      </c>
      <c r="H10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0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0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0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0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0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0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0" spans="1:14" ht="14.5" x14ac:dyDescent="0.35">
      <c r="A110" s="44"/>
      <c r="B110" s="1" t="s">
        <v>265</v>
      </c>
      <c r="C110" t="s">
        <v>266</v>
      </c>
      <c r="D110" t="s">
        <v>18</v>
      </c>
      <c r="E110" t="s">
        <v>224</v>
      </c>
      <c r="H11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1" spans="1:14" ht="14.5" x14ac:dyDescent="0.35">
      <c r="A111" s="45"/>
      <c r="B111" s="1" t="s">
        <v>267</v>
      </c>
      <c r="C111" t="s">
        <v>268</v>
      </c>
      <c r="D111" t="s">
        <v>33</v>
      </c>
      <c r="E111" t="s">
        <v>236</v>
      </c>
      <c r="H11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2" spans="1:14" ht="14.5" x14ac:dyDescent="0.35">
      <c r="A112" s="46" t="s">
        <v>269</v>
      </c>
      <c r="B112" s="1" t="s">
        <v>270</v>
      </c>
      <c r="C112" t="s">
        <v>271</v>
      </c>
      <c r="D112" t="s">
        <v>18</v>
      </c>
      <c r="E112" t="s">
        <v>236</v>
      </c>
      <c r="G112" t="s">
        <v>685</v>
      </c>
      <c r="H11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1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Betrokkene</v>
      </c>
      <c r="J11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Actor</v>
      </c>
      <c r="K11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(Actor)</v>
      </c>
      <c r="L11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Bron</v>
      </c>
      <c r="M11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3" spans="1:14" ht="14.5" x14ac:dyDescent="0.35">
      <c r="A113" s="41"/>
      <c r="B113" s="1" t="s">
        <v>273</v>
      </c>
      <c r="C113" t="s">
        <v>274</v>
      </c>
      <c r="D113" t="s">
        <v>18</v>
      </c>
      <c r="E113" t="s">
        <v>224</v>
      </c>
      <c r="H11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4" spans="1:14" ht="14.5" x14ac:dyDescent="0.35">
      <c r="A114" s="41"/>
      <c r="B114" s="1" t="s">
        <v>275</v>
      </c>
      <c r="C114" t="s">
        <v>276</v>
      </c>
      <c r="D114" t="s">
        <v>18</v>
      </c>
      <c r="E114" t="s">
        <v>224</v>
      </c>
      <c r="G114" t="s">
        <v>272</v>
      </c>
      <c r="H11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1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Betrokkene</v>
      </c>
      <c r="J11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Actor</v>
      </c>
      <c r="K11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(Actor)</v>
      </c>
      <c r="L11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11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5" spans="1:14" ht="14.5" x14ac:dyDescent="0.35">
      <c r="A115" s="41"/>
      <c r="B115" s="1" t="s">
        <v>277</v>
      </c>
      <c r="C115" t="s">
        <v>278</v>
      </c>
      <c r="D115" t="s">
        <v>33</v>
      </c>
      <c r="E115" t="s">
        <v>236</v>
      </c>
      <c r="G115" t="s">
        <v>279</v>
      </c>
      <c r="H11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1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Betrokkene</v>
      </c>
      <c r="J11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Actor</v>
      </c>
      <c r="K11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Naam (Actor)</v>
      </c>
      <c r="L11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6" spans="1:14" ht="14.5" x14ac:dyDescent="0.35">
      <c r="A116" s="41"/>
      <c r="B116" s="1" t="s">
        <v>280</v>
      </c>
      <c r="C116" t="s">
        <v>281</v>
      </c>
      <c r="D116" t="s">
        <v>33</v>
      </c>
      <c r="E116" t="s">
        <v>224</v>
      </c>
      <c r="G116" t="s">
        <v>282</v>
      </c>
      <c r="H11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1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Betrokkene</v>
      </c>
      <c r="J11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Type</v>
      </c>
      <c r="K11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Label</v>
      </c>
      <c r="L11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7" spans="1:14" ht="14.5" x14ac:dyDescent="0.35">
      <c r="A117" s="41"/>
      <c r="B117" s="1" t="s">
        <v>283</v>
      </c>
      <c r="C117" t="s">
        <v>284</v>
      </c>
      <c r="D117" t="s">
        <v>33</v>
      </c>
      <c r="E117" t="s">
        <v>224</v>
      </c>
      <c r="H11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8" spans="1:14" ht="14.5" x14ac:dyDescent="0.35">
      <c r="A118" s="41"/>
      <c r="B118" s="1" t="s">
        <v>285</v>
      </c>
      <c r="C118" t="s">
        <v>286</v>
      </c>
      <c r="D118" t="s">
        <v>33</v>
      </c>
      <c r="E118" t="s">
        <v>236</v>
      </c>
      <c r="H11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19" spans="1:14" ht="14.5" x14ac:dyDescent="0.35">
      <c r="A119" s="41"/>
      <c r="B119" s="1" t="s">
        <v>287</v>
      </c>
      <c r="C119" t="s">
        <v>288</v>
      </c>
      <c r="D119" t="s">
        <v>33</v>
      </c>
      <c r="E119" t="s">
        <v>236</v>
      </c>
      <c r="H11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1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1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1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1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1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1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0" spans="1:14" ht="14.5" x14ac:dyDescent="0.35">
      <c r="A120" s="41"/>
      <c r="B120" s="1" t="s">
        <v>289</v>
      </c>
      <c r="C120" t="s">
        <v>290</v>
      </c>
      <c r="D120" t="s">
        <v>33</v>
      </c>
      <c r="E120" t="s">
        <v>236</v>
      </c>
      <c r="H12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1" spans="1:14" ht="14.5" x14ac:dyDescent="0.35">
      <c r="A121" s="41"/>
      <c r="B121" s="1" t="s">
        <v>291</v>
      </c>
      <c r="C121" t="s">
        <v>292</v>
      </c>
      <c r="D121" t="s">
        <v>18</v>
      </c>
      <c r="E121" t="s">
        <v>224</v>
      </c>
      <c r="H12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2" spans="1:14" ht="14.5" x14ac:dyDescent="0.35">
      <c r="A122" s="41"/>
      <c r="B122" s="1" t="s">
        <v>293</v>
      </c>
      <c r="C122" t="s">
        <v>294</v>
      </c>
      <c r="D122" t="s">
        <v>18</v>
      </c>
      <c r="E122" t="s">
        <v>224</v>
      </c>
      <c r="H12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3" spans="1:14" ht="14.5" x14ac:dyDescent="0.35">
      <c r="A123" s="41"/>
      <c r="B123" s="1" t="s">
        <v>295</v>
      </c>
      <c r="C123" t="s">
        <v>296</v>
      </c>
      <c r="D123" t="s">
        <v>33</v>
      </c>
      <c r="E123" t="s">
        <v>236</v>
      </c>
      <c r="H12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4" spans="1:14" ht="14.5" x14ac:dyDescent="0.35">
      <c r="A124" s="41"/>
      <c r="B124" s="1" t="s">
        <v>297</v>
      </c>
      <c r="C124" t="s">
        <v>298</v>
      </c>
      <c r="D124" t="s">
        <v>18</v>
      </c>
      <c r="E124" t="s">
        <v>224</v>
      </c>
      <c r="H12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5" spans="1:14" ht="14.5" x14ac:dyDescent="0.35">
      <c r="A125" s="41"/>
      <c r="B125" s="1" t="s">
        <v>299</v>
      </c>
      <c r="C125" t="s">
        <v>300</v>
      </c>
      <c r="D125" t="s">
        <v>18</v>
      </c>
      <c r="E125" t="s">
        <v>224</v>
      </c>
      <c r="H12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6" spans="1:14" ht="14.5" x14ac:dyDescent="0.35">
      <c r="A126" s="41"/>
      <c r="B126" s="1" t="s">
        <v>301</v>
      </c>
      <c r="C126" t="s">
        <v>302</v>
      </c>
      <c r="D126" t="s">
        <v>33</v>
      </c>
      <c r="E126" t="s">
        <v>236</v>
      </c>
      <c r="H12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7" spans="1:14" ht="14.5" x14ac:dyDescent="0.35">
      <c r="A127" s="41"/>
      <c r="B127" s="1" t="s">
        <v>303</v>
      </c>
      <c r="C127" t="s">
        <v>304</v>
      </c>
      <c r="D127" t="s">
        <v>18</v>
      </c>
      <c r="E127" t="s">
        <v>224</v>
      </c>
      <c r="H12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8" spans="1:14" ht="14.5" x14ac:dyDescent="0.35">
      <c r="A128" s="41"/>
      <c r="B128" s="1" t="s">
        <v>305</v>
      </c>
      <c r="C128" t="s">
        <v>306</v>
      </c>
      <c r="D128" t="s">
        <v>18</v>
      </c>
      <c r="E128" t="s">
        <v>224</v>
      </c>
      <c r="H12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29" spans="1:15" ht="14.5" x14ac:dyDescent="0.35">
      <c r="A129" s="42"/>
      <c r="B129" s="1" t="s">
        <v>307</v>
      </c>
      <c r="C129" t="s">
        <v>308</v>
      </c>
      <c r="D129" t="s">
        <v>33</v>
      </c>
      <c r="E129" t="s">
        <v>236</v>
      </c>
      <c r="H12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2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2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2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2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2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2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0" spans="1:15" ht="14.5" x14ac:dyDescent="0.35">
      <c r="A130" s="43" t="s">
        <v>309</v>
      </c>
      <c r="B130" s="1" t="s">
        <v>310</v>
      </c>
      <c r="C130" t="s">
        <v>311</v>
      </c>
      <c r="D130" t="s">
        <v>33</v>
      </c>
      <c r="E130" t="s">
        <v>236</v>
      </c>
      <c r="G130" t="s">
        <v>312</v>
      </c>
      <c r="H13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3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3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1" spans="1:15" ht="14.5" x14ac:dyDescent="0.35">
      <c r="A131" s="39"/>
      <c r="B131" s="1" t="s">
        <v>313</v>
      </c>
      <c r="C131" t="s">
        <v>314</v>
      </c>
      <c r="D131" t="s">
        <v>18</v>
      </c>
      <c r="E131" t="s">
        <v>224</v>
      </c>
      <c r="H13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3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3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2" spans="1:15" ht="14.5" x14ac:dyDescent="0.35">
      <c r="A132" s="39"/>
      <c r="B132" s="1" t="s">
        <v>315</v>
      </c>
      <c r="C132" t="s">
        <v>316</v>
      </c>
      <c r="D132" t="s">
        <v>18</v>
      </c>
      <c r="E132" t="s">
        <v>224</v>
      </c>
      <c r="G132" t="s">
        <v>687</v>
      </c>
      <c r="H13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3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3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3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13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Bron</v>
      </c>
      <c r="M13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3" spans="1:15" ht="14.5" x14ac:dyDescent="0.35">
      <c r="A133" s="39"/>
      <c r="B133" s="1" t="s">
        <v>317</v>
      </c>
      <c r="C133" t="s">
        <v>318</v>
      </c>
      <c r="D133" t="s">
        <v>18</v>
      </c>
      <c r="E133" t="s">
        <v>224</v>
      </c>
      <c r="G133" t="s">
        <v>341</v>
      </c>
      <c r="H13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3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3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3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13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13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4" spans="1:15" ht="14.5" x14ac:dyDescent="0.35">
      <c r="A134" s="39"/>
      <c r="B134" s="1" t="s">
        <v>320</v>
      </c>
      <c r="C134" t="s">
        <v>321</v>
      </c>
      <c r="D134" t="s">
        <v>18</v>
      </c>
      <c r="E134" t="s">
        <v>224</v>
      </c>
      <c r="G134" t="s">
        <v>319</v>
      </c>
      <c r="H13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3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3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Type</v>
      </c>
      <c r="K13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Label</v>
      </c>
      <c r="L13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  <c r="O134" t="s">
        <v>322</v>
      </c>
    </row>
    <row r="135" spans="1:15" ht="14.5" x14ac:dyDescent="0.35">
      <c r="A135" s="39"/>
      <c r="B135" s="1" t="s">
        <v>323</v>
      </c>
      <c r="C135" t="s">
        <v>324</v>
      </c>
      <c r="D135" t="s">
        <v>33</v>
      </c>
      <c r="E135" t="s">
        <v>224</v>
      </c>
      <c r="H13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3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3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6" spans="1:15" ht="14.5" x14ac:dyDescent="0.35">
      <c r="A136" s="39"/>
      <c r="B136" s="1" t="s">
        <v>325</v>
      </c>
      <c r="C136" t="s">
        <v>326</v>
      </c>
      <c r="D136" t="s">
        <v>18</v>
      </c>
      <c r="E136" t="s">
        <v>224</v>
      </c>
      <c r="H13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3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3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7" spans="1:15" ht="14.5" x14ac:dyDescent="0.35">
      <c r="A137" s="39"/>
      <c r="B137" s="1" t="s">
        <v>327</v>
      </c>
      <c r="C137" t="s">
        <v>328</v>
      </c>
      <c r="D137" t="s">
        <v>18</v>
      </c>
      <c r="E137" t="s">
        <v>224</v>
      </c>
      <c r="H13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3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3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8" spans="1:15" ht="14.5" x14ac:dyDescent="0.35">
      <c r="A138" s="39"/>
      <c r="B138" s="1" t="s">
        <v>329</v>
      </c>
      <c r="C138" t="s">
        <v>330</v>
      </c>
      <c r="D138" t="s">
        <v>33</v>
      </c>
      <c r="E138" t="s">
        <v>224</v>
      </c>
      <c r="H13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3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3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3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39" spans="1:15" ht="14.5" x14ac:dyDescent="0.35">
      <c r="A139" s="39"/>
      <c r="B139" s="1" t="s">
        <v>331</v>
      </c>
      <c r="C139" t="s">
        <v>332</v>
      </c>
      <c r="D139" t="s">
        <v>33</v>
      </c>
      <c r="E139" t="s">
        <v>236</v>
      </c>
      <c r="G139" t="s">
        <v>333</v>
      </c>
      <c r="H13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3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3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Nadere beschrijving</v>
      </c>
      <c r="K13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3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3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3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0" spans="1:15" ht="14.5" x14ac:dyDescent="0.35">
      <c r="A140" s="39"/>
      <c r="B140" s="1" t="s">
        <v>334</v>
      </c>
      <c r="C140" t="s">
        <v>335</v>
      </c>
      <c r="D140" t="s">
        <v>33</v>
      </c>
      <c r="E140" t="s">
        <v>236</v>
      </c>
      <c r="G140" t="s">
        <v>336</v>
      </c>
      <c r="H14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4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4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4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1" spans="1:15" ht="14.5" x14ac:dyDescent="0.35">
      <c r="A141" s="39"/>
      <c r="B141" s="1" t="s">
        <v>337</v>
      </c>
      <c r="C141" t="s">
        <v>338</v>
      </c>
      <c r="D141" t="s">
        <v>18</v>
      </c>
      <c r="E141" t="s">
        <v>224</v>
      </c>
      <c r="H14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4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4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4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2" spans="1:15" ht="14.5" x14ac:dyDescent="0.35">
      <c r="A142" s="39"/>
      <c r="B142" s="1" t="s">
        <v>339</v>
      </c>
      <c r="C142" t="s">
        <v>340</v>
      </c>
      <c r="D142" t="s">
        <v>18</v>
      </c>
      <c r="E142" t="s">
        <v>224</v>
      </c>
      <c r="G142" t="s">
        <v>341</v>
      </c>
      <c r="H14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4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4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4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14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14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3" spans="1:15" ht="14.5" x14ac:dyDescent="0.35">
      <c r="A143" s="39"/>
      <c r="B143" s="1" t="s">
        <v>342</v>
      </c>
      <c r="C143" t="s">
        <v>343</v>
      </c>
      <c r="D143" t="s">
        <v>33</v>
      </c>
      <c r="E143" t="s">
        <v>224</v>
      </c>
      <c r="H14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4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4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4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4" spans="1:15" ht="14.5" x14ac:dyDescent="0.35">
      <c r="A144" s="39"/>
      <c r="B144" s="1" t="s">
        <v>344</v>
      </c>
      <c r="C144" t="s">
        <v>345</v>
      </c>
      <c r="D144" t="s">
        <v>33</v>
      </c>
      <c r="E144" t="s">
        <v>224</v>
      </c>
      <c r="G144" t="s">
        <v>346</v>
      </c>
      <c r="H14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4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4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4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5" spans="1:14" ht="14.5" x14ac:dyDescent="0.35">
      <c r="A145" s="39"/>
      <c r="B145" s="1" t="s">
        <v>347</v>
      </c>
      <c r="C145" t="s">
        <v>348</v>
      </c>
      <c r="D145" t="s">
        <v>33</v>
      </c>
      <c r="E145" t="s">
        <v>224</v>
      </c>
      <c r="G145" t="s">
        <v>349</v>
      </c>
      <c r="H14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4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4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4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Startdatum looptijd</v>
      </c>
      <c r="L14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6" spans="1:14" ht="14.5" x14ac:dyDescent="0.35">
      <c r="A146" s="39"/>
      <c r="B146" s="1" t="s">
        <v>350</v>
      </c>
      <c r="C146" t="s">
        <v>351</v>
      </c>
      <c r="D146" t="s">
        <v>33</v>
      </c>
      <c r="E146" t="s">
        <v>224</v>
      </c>
      <c r="G146" t="s">
        <v>352</v>
      </c>
      <c r="H14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4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4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4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Einddatum</v>
      </c>
      <c r="L14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7" spans="1:14" ht="14.5" x14ac:dyDescent="0.35">
      <c r="A147" s="39"/>
      <c r="B147" s="1" t="s">
        <v>353</v>
      </c>
      <c r="C147" t="s">
        <v>354</v>
      </c>
      <c r="D147" t="s">
        <v>33</v>
      </c>
      <c r="E147" t="s">
        <v>224</v>
      </c>
      <c r="H14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4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4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4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8" spans="1:14" ht="14.5" x14ac:dyDescent="0.35">
      <c r="A148" s="39"/>
      <c r="B148" s="1" t="s">
        <v>355</v>
      </c>
      <c r="C148" t="s">
        <v>356</v>
      </c>
      <c r="D148" t="s">
        <v>33</v>
      </c>
      <c r="E148" t="s">
        <v>236</v>
      </c>
      <c r="G148" t="s">
        <v>336</v>
      </c>
      <c r="H14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4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4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4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49" spans="1:14" ht="14.5" x14ac:dyDescent="0.35">
      <c r="A149" s="39"/>
      <c r="B149" s="1" t="s">
        <v>357</v>
      </c>
      <c r="C149" t="s">
        <v>358</v>
      </c>
      <c r="D149" t="s">
        <v>18</v>
      </c>
      <c r="E149" t="s">
        <v>224</v>
      </c>
      <c r="H14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4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4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4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4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4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4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0" spans="1:14" ht="14.5" x14ac:dyDescent="0.35">
      <c r="A150" s="39"/>
      <c r="B150" s="1" t="s">
        <v>359</v>
      </c>
      <c r="C150" t="s">
        <v>360</v>
      </c>
      <c r="D150" t="s">
        <v>18</v>
      </c>
      <c r="E150" t="s">
        <v>224</v>
      </c>
      <c r="G150" t="s">
        <v>341</v>
      </c>
      <c r="H15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5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5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5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15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15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1" spans="1:14" ht="14.5" x14ac:dyDescent="0.35">
      <c r="A151" s="39"/>
      <c r="B151" s="1" t="s">
        <v>361</v>
      </c>
      <c r="C151" t="s">
        <v>362</v>
      </c>
      <c r="D151" t="s">
        <v>33</v>
      </c>
      <c r="E151" t="s">
        <v>224</v>
      </c>
      <c r="H15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5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5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5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2" spans="1:14" ht="14.5" x14ac:dyDescent="0.35">
      <c r="A152" s="39"/>
      <c r="B152" s="1" t="s">
        <v>363</v>
      </c>
      <c r="C152" t="s">
        <v>364</v>
      </c>
      <c r="D152" t="s">
        <v>33</v>
      </c>
      <c r="E152" t="s">
        <v>224</v>
      </c>
      <c r="H15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5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5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5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3" spans="1:14" ht="14.5" x14ac:dyDescent="0.35">
      <c r="A153" s="39"/>
      <c r="B153" s="1" t="s">
        <v>365</v>
      </c>
      <c r="C153" t="s">
        <v>366</v>
      </c>
      <c r="D153" t="s">
        <v>33</v>
      </c>
      <c r="E153" t="s">
        <v>236</v>
      </c>
      <c r="G153" t="s">
        <v>333</v>
      </c>
      <c r="H15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5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5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Nadere beschrijving</v>
      </c>
      <c r="K15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4" spans="1:14" ht="14.5" x14ac:dyDescent="0.35">
      <c r="A154" s="39"/>
      <c r="B154" s="1" t="s">
        <v>367</v>
      </c>
      <c r="C154" t="s">
        <v>368</v>
      </c>
      <c r="D154" t="s">
        <v>33</v>
      </c>
      <c r="E154" t="s">
        <v>224</v>
      </c>
      <c r="G154" t="s">
        <v>346</v>
      </c>
      <c r="H15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5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5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5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5" spans="1:14" ht="14.5" x14ac:dyDescent="0.35">
      <c r="A155" s="39"/>
      <c r="B155" s="1" t="s">
        <v>369</v>
      </c>
      <c r="C155" t="s">
        <v>348</v>
      </c>
      <c r="D155" t="s">
        <v>33</v>
      </c>
      <c r="E155" t="s">
        <v>224</v>
      </c>
      <c r="G155" t="s">
        <v>349</v>
      </c>
      <c r="H15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5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5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5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Startdatum looptijd</v>
      </c>
      <c r="L15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6" spans="1:14" ht="14.5" x14ac:dyDescent="0.35">
      <c r="A156" s="39"/>
      <c r="B156" s="1" t="s">
        <v>370</v>
      </c>
      <c r="C156" t="s">
        <v>351</v>
      </c>
      <c r="D156" t="s">
        <v>33</v>
      </c>
      <c r="E156" t="s">
        <v>224</v>
      </c>
      <c r="G156" t="s">
        <v>352</v>
      </c>
      <c r="H15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5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5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5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Einddatum</v>
      </c>
      <c r="L15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7" spans="1:14" ht="14.5" x14ac:dyDescent="0.35">
      <c r="A157" s="39"/>
      <c r="B157" s="1" t="s">
        <v>371</v>
      </c>
      <c r="C157" t="s">
        <v>372</v>
      </c>
      <c r="D157" t="s">
        <v>33</v>
      </c>
      <c r="E157" t="s">
        <v>236</v>
      </c>
      <c r="H15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5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5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5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8" spans="1:14" ht="14.5" x14ac:dyDescent="0.35">
      <c r="A158" s="39"/>
      <c r="B158" s="1" t="s">
        <v>373</v>
      </c>
      <c r="C158" t="s">
        <v>374</v>
      </c>
      <c r="D158" t="s">
        <v>18</v>
      </c>
      <c r="E158" t="s">
        <v>224</v>
      </c>
      <c r="H15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5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5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5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59" spans="1:14" ht="14.5" x14ac:dyDescent="0.35">
      <c r="A159" s="39"/>
      <c r="B159" s="1" t="s">
        <v>375</v>
      </c>
      <c r="C159" t="s">
        <v>376</v>
      </c>
      <c r="D159" t="s">
        <v>18</v>
      </c>
      <c r="E159" t="s">
        <v>224</v>
      </c>
      <c r="H15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5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5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5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5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5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5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0" spans="1:14" ht="14.5" x14ac:dyDescent="0.35">
      <c r="A160" s="39"/>
      <c r="B160" s="1" t="s">
        <v>377</v>
      </c>
      <c r="C160" t="s">
        <v>378</v>
      </c>
      <c r="D160" t="s">
        <v>33</v>
      </c>
      <c r="E160" t="s">
        <v>224</v>
      </c>
      <c r="H16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6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6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6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1" spans="1:14" ht="14.5" x14ac:dyDescent="0.35">
      <c r="A161" s="39"/>
      <c r="B161" s="1" t="s">
        <v>379</v>
      </c>
      <c r="C161" t="s">
        <v>380</v>
      </c>
      <c r="D161" t="s">
        <v>33</v>
      </c>
      <c r="E161" t="s">
        <v>236</v>
      </c>
      <c r="G161" t="s">
        <v>333</v>
      </c>
      <c r="H16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6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6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Nadere beschrijving</v>
      </c>
      <c r="K16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2" spans="1:14" ht="14.5" x14ac:dyDescent="0.35">
      <c r="A162" s="39"/>
      <c r="B162" s="1" t="s">
        <v>381</v>
      </c>
      <c r="C162" t="s">
        <v>382</v>
      </c>
      <c r="D162" t="s">
        <v>33</v>
      </c>
      <c r="E162" t="s">
        <v>236</v>
      </c>
      <c r="G162" t="s">
        <v>336</v>
      </c>
      <c r="H16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6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6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6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3" spans="1:14" ht="14.5" x14ac:dyDescent="0.35">
      <c r="A163" s="39"/>
      <c r="B163" s="1" t="s">
        <v>383</v>
      </c>
      <c r="C163" t="s">
        <v>384</v>
      </c>
      <c r="D163" t="s">
        <v>18</v>
      </c>
      <c r="E163" t="s">
        <v>224</v>
      </c>
      <c r="H16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6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6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6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4" spans="1:14" ht="14.5" x14ac:dyDescent="0.35">
      <c r="A164" s="39"/>
      <c r="B164" s="1" t="s">
        <v>385</v>
      </c>
      <c r="C164" t="s">
        <v>386</v>
      </c>
      <c r="D164" t="s">
        <v>18</v>
      </c>
      <c r="E164" t="s">
        <v>224</v>
      </c>
      <c r="G164" t="s">
        <v>341</v>
      </c>
      <c r="H16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6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6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6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Identificatie (Informatieobject)</v>
      </c>
      <c r="L16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>Kenmerk</v>
      </c>
      <c r="M16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5" spans="1:14" ht="14.5" x14ac:dyDescent="0.35">
      <c r="A165" s="39"/>
      <c r="B165" s="1" t="s">
        <v>387</v>
      </c>
      <c r="C165" t="s">
        <v>388</v>
      </c>
      <c r="D165" t="s">
        <v>33</v>
      </c>
      <c r="E165" t="s">
        <v>224</v>
      </c>
      <c r="H16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6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6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6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6" spans="1:14" ht="14.5" x14ac:dyDescent="0.35">
      <c r="A166" s="39"/>
      <c r="B166" s="1" t="s">
        <v>389</v>
      </c>
      <c r="C166" t="s">
        <v>390</v>
      </c>
      <c r="D166" t="s">
        <v>33</v>
      </c>
      <c r="E166" t="s">
        <v>224</v>
      </c>
      <c r="G166" t="s">
        <v>346</v>
      </c>
      <c r="H16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6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6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6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7" spans="1:14" ht="14.5" x14ac:dyDescent="0.35">
      <c r="A167" s="39"/>
      <c r="B167" s="1" t="s">
        <v>391</v>
      </c>
      <c r="C167" t="s">
        <v>348</v>
      </c>
      <c r="D167" t="s">
        <v>33</v>
      </c>
      <c r="E167" t="s">
        <v>224</v>
      </c>
      <c r="G167" t="s">
        <v>349</v>
      </c>
      <c r="H16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6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6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6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Startdatum looptijd</v>
      </c>
      <c r="L16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8" spans="1:14" ht="14.5" x14ac:dyDescent="0.35">
      <c r="A168" s="39"/>
      <c r="B168" s="1" t="s">
        <v>392</v>
      </c>
      <c r="C168" t="s">
        <v>351</v>
      </c>
      <c r="D168" t="s">
        <v>33</v>
      </c>
      <c r="E168" t="s">
        <v>224</v>
      </c>
      <c r="G168" t="s">
        <v>352</v>
      </c>
      <c r="H16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6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6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6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Einddatum</v>
      </c>
      <c r="L16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69" spans="1:14" ht="14.5" x14ac:dyDescent="0.35">
      <c r="A169" s="39"/>
      <c r="B169" s="1" t="s">
        <v>393</v>
      </c>
      <c r="C169" t="s">
        <v>394</v>
      </c>
      <c r="D169" t="s">
        <v>33</v>
      </c>
      <c r="E169" t="s">
        <v>224</v>
      </c>
      <c r="H16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6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6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6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6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6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6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0" spans="1:14" ht="14.5" x14ac:dyDescent="0.35">
      <c r="A170" s="39"/>
      <c r="B170" s="1" t="s">
        <v>395</v>
      </c>
      <c r="C170" t="s">
        <v>396</v>
      </c>
      <c r="D170" t="s">
        <v>33</v>
      </c>
      <c r="E170" t="s">
        <v>236</v>
      </c>
      <c r="G170" t="s">
        <v>336</v>
      </c>
      <c r="H17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7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7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Documentatie</v>
      </c>
      <c r="K17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1" spans="1:14" ht="14.5" x14ac:dyDescent="0.35">
      <c r="A171" s="39"/>
      <c r="B171" s="1" t="s">
        <v>397</v>
      </c>
      <c r="C171" t="s">
        <v>398</v>
      </c>
      <c r="D171" t="s">
        <v>18</v>
      </c>
      <c r="E171" t="s">
        <v>224</v>
      </c>
      <c r="H17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7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7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7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2" spans="1:14" ht="14.5" x14ac:dyDescent="0.35">
      <c r="A172" s="39"/>
      <c r="B172" s="1" t="s">
        <v>399</v>
      </c>
      <c r="C172" t="s">
        <v>400</v>
      </c>
      <c r="D172" t="s">
        <v>18</v>
      </c>
      <c r="E172" t="s">
        <v>224</v>
      </c>
      <c r="G172" t="s">
        <v>319</v>
      </c>
      <c r="H17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7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7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Type</v>
      </c>
      <c r="K17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Label</v>
      </c>
      <c r="L17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3" spans="1:14" ht="14.5" x14ac:dyDescent="0.35">
      <c r="A173" s="39"/>
      <c r="B173" s="1" t="s">
        <v>401</v>
      </c>
      <c r="C173" t="s">
        <v>402</v>
      </c>
      <c r="D173" t="s">
        <v>33</v>
      </c>
      <c r="E173" t="s">
        <v>224</v>
      </c>
      <c r="H17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7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7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7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4" spans="1:14" ht="14.5" x14ac:dyDescent="0.35">
      <c r="A174" s="39"/>
      <c r="B174" s="1" t="s">
        <v>403</v>
      </c>
      <c r="C174" t="s">
        <v>404</v>
      </c>
      <c r="D174" t="s">
        <v>18</v>
      </c>
      <c r="E174" t="s">
        <v>224</v>
      </c>
      <c r="H17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7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7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7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5" spans="1:14" ht="14.5" x14ac:dyDescent="0.35">
      <c r="A175" s="39"/>
      <c r="B175" s="1" t="s">
        <v>405</v>
      </c>
      <c r="C175" t="s">
        <v>406</v>
      </c>
      <c r="D175" t="s">
        <v>33</v>
      </c>
      <c r="E175" t="s">
        <v>224</v>
      </c>
      <c r="G175" t="s">
        <v>346</v>
      </c>
      <c r="H17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7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7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7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6" spans="1:14" ht="14.5" x14ac:dyDescent="0.35">
      <c r="A176" s="39"/>
      <c r="B176" s="1" t="s">
        <v>407</v>
      </c>
      <c r="C176" t="s">
        <v>348</v>
      </c>
      <c r="D176" t="s">
        <v>33</v>
      </c>
      <c r="E176" t="s">
        <v>224</v>
      </c>
      <c r="G176" t="s">
        <v>349</v>
      </c>
      <c r="H17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7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7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7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Startdatum looptijd</v>
      </c>
      <c r="L17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7" spans="1:14" ht="14.5" x14ac:dyDescent="0.35">
      <c r="A177" s="39"/>
      <c r="B177" s="1" t="s">
        <v>408</v>
      </c>
      <c r="C177" t="s">
        <v>351</v>
      </c>
      <c r="D177" t="s">
        <v>33</v>
      </c>
      <c r="E177" t="s">
        <v>224</v>
      </c>
      <c r="G177" t="s">
        <v>352</v>
      </c>
      <c r="H17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7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7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7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Einddatum</v>
      </c>
      <c r="L17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8" spans="1:14" ht="14.5" x14ac:dyDescent="0.35">
      <c r="A178" s="39"/>
      <c r="B178" s="1" t="s">
        <v>409</v>
      </c>
      <c r="C178" t="s">
        <v>410</v>
      </c>
      <c r="D178" t="s">
        <v>33</v>
      </c>
      <c r="E178" t="s">
        <v>236</v>
      </c>
      <c r="G178" t="s">
        <v>333</v>
      </c>
      <c r="H17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7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7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Nadere beschrijving</v>
      </c>
      <c r="K17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79" spans="1:14" ht="14.5" x14ac:dyDescent="0.35">
      <c r="A179" s="39"/>
      <c r="B179" s="1" t="s">
        <v>411</v>
      </c>
      <c r="C179" t="s">
        <v>412</v>
      </c>
      <c r="D179" t="s">
        <v>33</v>
      </c>
      <c r="E179" t="s">
        <v>236</v>
      </c>
      <c r="H17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7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7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7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7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7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7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0" spans="1:14" ht="14.5" x14ac:dyDescent="0.35">
      <c r="A180" s="39"/>
      <c r="B180" s="1" t="s">
        <v>413</v>
      </c>
      <c r="C180" t="s">
        <v>414</v>
      </c>
      <c r="D180" t="s">
        <v>18</v>
      </c>
      <c r="E180" t="s">
        <v>224</v>
      </c>
      <c r="H18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8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8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8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1" spans="1:14" ht="14.5" x14ac:dyDescent="0.35">
      <c r="A181" s="39"/>
      <c r="B181" s="1" t="s">
        <v>415</v>
      </c>
      <c r="C181" t="s">
        <v>416</v>
      </c>
      <c r="D181" t="s">
        <v>33</v>
      </c>
      <c r="E181" t="s">
        <v>236</v>
      </c>
      <c r="H18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8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8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8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2" spans="1:14" ht="14.5" x14ac:dyDescent="0.35">
      <c r="A182" s="39"/>
      <c r="B182" s="1" t="s">
        <v>417</v>
      </c>
      <c r="C182" t="s">
        <v>418</v>
      </c>
      <c r="D182" t="s">
        <v>33</v>
      </c>
      <c r="E182" t="s">
        <v>224</v>
      </c>
      <c r="G182" t="s">
        <v>346</v>
      </c>
      <c r="H18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8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3" spans="1:14" ht="14.5" x14ac:dyDescent="0.35">
      <c r="A183" s="39"/>
      <c r="B183" s="1" t="s">
        <v>419</v>
      </c>
      <c r="C183" t="s">
        <v>348</v>
      </c>
      <c r="D183" t="s">
        <v>18</v>
      </c>
      <c r="E183" t="s">
        <v>224</v>
      </c>
      <c r="G183" t="s">
        <v>349</v>
      </c>
      <c r="H18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8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Startdatum looptijd</v>
      </c>
      <c r="L18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4" spans="1:14" ht="14.5" x14ac:dyDescent="0.35">
      <c r="A184" s="39"/>
      <c r="B184" s="1" t="s">
        <v>420</v>
      </c>
      <c r="C184" t="s">
        <v>351</v>
      </c>
      <c r="D184" t="s">
        <v>33</v>
      </c>
      <c r="E184" t="s">
        <v>224</v>
      </c>
      <c r="G184" t="s">
        <v>352</v>
      </c>
      <c r="H18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8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Einddatum</v>
      </c>
      <c r="L18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5" spans="1:14" ht="14.5" x14ac:dyDescent="0.35">
      <c r="A185" s="39"/>
      <c r="B185" s="1" t="s">
        <v>421</v>
      </c>
      <c r="C185" t="s">
        <v>422</v>
      </c>
      <c r="D185" t="s">
        <v>33</v>
      </c>
      <c r="E185" t="s">
        <v>224</v>
      </c>
      <c r="G185" t="s">
        <v>346</v>
      </c>
      <c r="H18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8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6" spans="1:14" ht="14.5" x14ac:dyDescent="0.35">
      <c r="A186" s="39"/>
      <c r="B186" s="1" t="s">
        <v>423</v>
      </c>
      <c r="C186" t="s">
        <v>348</v>
      </c>
      <c r="D186" t="s">
        <v>18</v>
      </c>
      <c r="E186" t="s">
        <v>224</v>
      </c>
      <c r="G186" t="s">
        <v>349</v>
      </c>
      <c r="H18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8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Startdatum looptijd</v>
      </c>
      <c r="L18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7" spans="1:14" ht="14.5" x14ac:dyDescent="0.35">
      <c r="A187" s="39"/>
      <c r="B187" s="1" t="s">
        <v>424</v>
      </c>
      <c r="C187" t="s">
        <v>351</v>
      </c>
      <c r="D187" t="s">
        <v>33</v>
      </c>
      <c r="E187" t="s">
        <v>224</v>
      </c>
      <c r="G187" t="s">
        <v>352</v>
      </c>
      <c r="H18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Termijn</v>
      </c>
      <c r="K18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>Einddatum</v>
      </c>
      <c r="L18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8" spans="1:14" ht="14.5" x14ac:dyDescent="0.35">
      <c r="A188" s="39"/>
      <c r="B188" s="1" t="s">
        <v>425</v>
      </c>
      <c r="C188" t="s">
        <v>426</v>
      </c>
      <c r="D188" t="s">
        <v>33</v>
      </c>
      <c r="E188" t="s">
        <v>236</v>
      </c>
      <c r="G188" t="s">
        <v>333</v>
      </c>
      <c r="H188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>Informatieobject</v>
      </c>
      <c r="I188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>Beperking gebruik</v>
      </c>
      <c r="J188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>Nadere beschrijving</v>
      </c>
      <c r="K188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8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8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8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89" spans="1:14" ht="14.5" x14ac:dyDescent="0.35">
      <c r="A189" s="39"/>
      <c r="B189" s="1" t="s">
        <v>427</v>
      </c>
      <c r="C189" t="s">
        <v>262</v>
      </c>
      <c r="D189" t="s">
        <v>33</v>
      </c>
      <c r="E189" t="s">
        <v>236</v>
      </c>
      <c r="H189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89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89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89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89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89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89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0" spans="1:14" ht="14.5" x14ac:dyDescent="0.35">
      <c r="A190" s="39"/>
      <c r="B190" s="1" t="s">
        <v>428</v>
      </c>
      <c r="C190" t="s">
        <v>264</v>
      </c>
      <c r="D190" t="s">
        <v>18</v>
      </c>
      <c r="E190" t="s">
        <v>224</v>
      </c>
      <c r="H190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0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0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0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0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0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0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1" spans="1:14" ht="14.5" x14ac:dyDescent="0.35">
      <c r="A191" s="39"/>
      <c r="B191" s="1" t="s">
        <v>429</v>
      </c>
      <c r="C191" t="s">
        <v>266</v>
      </c>
      <c r="D191" t="s">
        <v>18</v>
      </c>
      <c r="E191" t="s">
        <v>224</v>
      </c>
      <c r="H191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1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1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1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1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1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1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2" spans="1:14" ht="14.5" x14ac:dyDescent="0.35">
      <c r="A192" s="39"/>
      <c r="B192" s="1" t="s">
        <v>430</v>
      </c>
      <c r="C192" t="s">
        <v>268</v>
      </c>
      <c r="D192" t="s">
        <v>33</v>
      </c>
      <c r="E192" t="s">
        <v>236</v>
      </c>
      <c r="H192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2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2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2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2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2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2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3" spans="1:14" ht="14.5" x14ac:dyDescent="0.35">
      <c r="A193" s="39"/>
      <c r="B193" s="1" t="s">
        <v>431</v>
      </c>
      <c r="C193" t="s">
        <v>253</v>
      </c>
      <c r="D193" t="s">
        <v>33</v>
      </c>
      <c r="E193" t="s">
        <v>236</v>
      </c>
      <c r="H193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3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3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3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3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3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3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4" spans="1:14" ht="14.5" x14ac:dyDescent="0.35">
      <c r="A194" s="39"/>
      <c r="B194" s="1" t="s">
        <v>432</v>
      </c>
      <c r="C194" t="s">
        <v>255</v>
      </c>
      <c r="D194" t="s">
        <v>18</v>
      </c>
      <c r="E194" t="s">
        <v>224</v>
      </c>
      <c r="H194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4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4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4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4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4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4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5" spans="1:14" ht="14.5" x14ac:dyDescent="0.35">
      <c r="A195" s="39"/>
      <c r="B195" s="1" t="s">
        <v>433</v>
      </c>
      <c r="C195" t="s">
        <v>257</v>
      </c>
      <c r="D195" t="s">
        <v>18</v>
      </c>
      <c r="E195" t="s">
        <v>224</v>
      </c>
      <c r="H195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5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5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5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5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5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5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6" spans="1:14" ht="14.5" x14ac:dyDescent="0.35">
      <c r="A196" s="39"/>
      <c r="B196" s="1" t="s">
        <v>434</v>
      </c>
      <c r="C196" t="s">
        <v>260</v>
      </c>
      <c r="D196" t="s">
        <v>33</v>
      </c>
      <c r="E196" t="s">
        <v>236</v>
      </c>
      <c r="H196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6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6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6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6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6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6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  <row r="197" spans="1:14" ht="14.5" x14ac:dyDescent="0.35">
      <c r="A197" s="40"/>
      <c r="B197" s="1" t="s">
        <v>435</v>
      </c>
      <c r="C197" t="s">
        <v>436</v>
      </c>
      <c r="D197" t="s">
        <v>33</v>
      </c>
      <c r="E197" t="s">
        <v>236</v>
      </c>
      <c r="H197" t="str">
        <f>IF(_xlfn.IFNA(VLOOKUP(Table_PREMIS_raw[[#This Row],[MDTO code]],'MDTO &gt; PREMIS'!$C$3:$J$208,2,FALSE),"true") = "true","",IF(VLOOKUP(Table_PREMIS_raw[[#This Row],[MDTO code]],'MDTO &gt; PREMIS'!$C$3:$J$208,2,FALSE) = 0,"",VLOOKUP(Table_PREMIS_raw[[#This Row],[MDTO code]],'MDTO &gt; PREMIS'!$C$3:$J$208,2,FALSE)))</f>
        <v/>
      </c>
      <c r="I197" t="str">
        <f>IF(_xlfn.IFNA(VLOOKUP(Table_PREMIS_raw[[#This Row],[MDTO code]],'MDTO &gt; PREMIS'!$C$3:$J$208,3,FALSE),"true") = "true","",IF(VLOOKUP(Table_PREMIS_raw[[#This Row],[MDTO code]],'MDTO &gt; PREMIS'!$C$3:$J$208,3,FALSE) = 0,"",VLOOKUP(Table_PREMIS_raw[[#This Row],[MDTO code]],'MDTO &gt; PREMIS'!$C$3:$J$208,3,FALSE)))</f>
        <v/>
      </c>
      <c r="J197" t="str">
        <f>IF(_xlfn.IFNA(VLOOKUP(Table_PREMIS_raw[[#This Row],[MDTO code]],'MDTO &gt; PREMIS'!$C$3:$J$208,4,FALSE),"true") = "true","",IF(VLOOKUP(Table_PREMIS_raw[[#This Row],[MDTO code]],'MDTO &gt; PREMIS'!$C$3:$J$208,4,FALSE) = 0,"",VLOOKUP(Table_PREMIS_raw[[#This Row],[MDTO code]],'MDTO &gt; PREMIS'!$C$3:$J$208,4,FALSE)))</f>
        <v/>
      </c>
      <c r="K197" t="str">
        <f>IF(_xlfn.IFNA(VLOOKUP(Table_PREMIS_raw[[#This Row],[MDTO code]],'MDTO &gt; PREMIS'!$C$3:$J$208,5,FALSE),"true") = "true","",IF(VLOOKUP(Table_PREMIS_raw[[#This Row],[MDTO code]],'MDTO &gt; PREMIS'!$C$3:$J$208,5,FALSE) = 0,"",VLOOKUP(Table_PREMIS_raw[[#This Row],[MDTO code]],'MDTO &gt; PREMIS'!$C$3:$J$208,5,FALSE)))</f>
        <v/>
      </c>
      <c r="L197" t="str">
        <f>IF(_xlfn.IFNA(VLOOKUP(Table_PREMIS_raw[[#This Row],[MDTO code]],'MDTO &gt; PREMIS'!$C$3:$J$208,6,FALSE),"true") = "true","",IF(VLOOKUP(Table_PREMIS_raw[[#This Row],[MDTO code]],'MDTO &gt; PREMIS'!$C$3:$J$208,6,FALSE) = 0,"",VLOOKUP(Table_PREMIS_raw[[#This Row],[MDTO code]],'MDTO &gt; PREMIS'!$C$3:$J$208,6,FALSE)))</f>
        <v/>
      </c>
      <c r="M197" t="str">
        <f>IF(_xlfn.IFNA(VLOOKUP(Table_PREMIS_raw[[#This Row],[MDTO code]],'MDTO &gt; PREMIS'!$C$3:$J$208,7,FALSE),"true") = "true","",IF(VLOOKUP(Table_PREMIS_raw[[#This Row],[MDTO code]],'MDTO &gt; PREMIS'!$C$3:$J$208,7,FALSE) = 0,"",VLOOKUP(Table_PREMIS_raw[[#This Row],[MDTO code]],'MDTO &gt; PREMIS'!$C$3:$J$208,7,FALSE)))</f>
        <v/>
      </c>
      <c r="N197" t="str">
        <f>IF(_xlfn.IFNA(VLOOKUP(Table_PREMIS_raw[[#This Row],[MDTO code]],'MDTO &gt; PREMIS'!$C$3:$J$208,8,FALSE),"true") = "true","",IF(VLOOKUP(Table_PREMIS_raw[[#This Row],[MDTO code]],'MDTO &gt; PREMIS'!$C$3:$J$208,8,FALSE) = 0,"",VLOOKUP(Table_PREMIS_raw[[#This Row],[MDTO code]],'MDTO &gt; PREMIS'!$C$3:$J$208,8,FALSE)))</f>
        <v/>
      </c>
    </row>
  </sheetData>
  <phoneticPr fontId="2" type="noConversion"/>
  <conditionalFormatting sqref="D2:D197">
    <cfRule type="cellIs" dxfId="0" priority="1" operator="equal">
      <formula>"M"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5294-3320-4731-B7A7-EF902F5B573B}">
  <dimension ref="A1:P206"/>
  <sheetViews>
    <sheetView topLeftCell="B41" zoomScale="70" zoomScaleNormal="70" workbookViewId="0">
      <selection activeCell="C58" sqref="C58"/>
    </sheetView>
  </sheetViews>
  <sheetFormatPr defaultRowHeight="14.5" x14ac:dyDescent="0.35"/>
  <cols>
    <col min="1" max="1" width="0" hidden="1" customWidth="1"/>
    <col min="2" max="2" width="9.26953125" customWidth="1"/>
    <col min="3" max="3" width="12" bestFit="1" customWidth="1"/>
    <col min="4" max="4" width="20.7265625" bestFit="1" customWidth="1"/>
    <col min="5" max="5" width="27.7265625" bestFit="1" customWidth="1"/>
    <col min="6" max="9" width="29.26953125" bestFit="1" customWidth="1"/>
    <col min="10" max="10" width="14.7265625" bestFit="1" customWidth="1"/>
    <col min="11" max="11" width="10.54296875" bestFit="1" customWidth="1"/>
    <col min="12" max="12" width="11.1796875" bestFit="1" customWidth="1"/>
    <col min="14" max="14" width="38.26953125" customWidth="1"/>
    <col min="15" max="15" width="226.1796875" bestFit="1" customWidth="1"/>
  </cols>
  <sheetData>
    <row r="1" spans="1:16" ht="15" thickBot="1" x14ac:dyDescent="0.4">
      <c r="C1" s="33" t="s">
        <v>1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437</v>
      </c>
      <c r="L1" s="33" t="s">
        <v>438</v>
      </c>
      <c r="M1" s="33" t="s">
        <v>439</v>
      </c>
      <c r="N1" s="33" t="s">
        <v>440</v>
      </c>
      <c r="O1" s="33" t="s">
        <v>14</v>
      </c>
    </row>
    <row r="2" spans="1:16" x14ac:dyDescent="0.35">
      <c r="A2" t="s">
        <v>441</v>
      </c>
      <c r="B2">
        <v>1</v>
      </c>
      <c r="C2" t="str">
        <f>A2&amp;"."&amp;B2</f>
        <v>B.1</v>
      </c>
      <c r="D2" s="21" t="s">
        <v>442</v>
      </c>
      <c r="E2" s="5" t="s">
        <v>443</v>
      </c>
      <c r="F2" s="3"/>
      <c r="G2" s="2"/>
      <c r="H2" s="2"/>
      <c r="I2" s="2"/>
      <c r="J2" s="2"/>
      <c r="K2" s="16" t="s">
        <v>444</v>
      </c>
      <c r="L2" s="17" t="s">
        <v>445</v>
      </c>
      <c r="M2" t="s">
        <v>16</v>
      </c>
      <c r="N2" t="str">
        <f>IF(_xlfn.IFNA(VLOOKUP('MDTO &gt; PREMIS'!M2,'PREMIS &gt; MDTO'!B:D,2,FALSE),"true") = "true","",VLOOKUP('MDTO &gt; PREMIS'!M2,'PREMIS &gt; MDTO'!B:D,2,FALSE))</f>
        <v xml:space="preserve">objectIdentifier </v>
      </c>
      <c r="O2" s="3"/>
    </row>
    <row r="3" spans="1:16" x14ac:dyDescent="0.35">
      <c r="A3" t="s">
        <v>441</v>
      </c>
      <c r="B3" t="s">
        <v>16</v>
      </c>
      <c r="C3" t="str">
        <f t="shared" ref="C3:C66" si="0">A3&amp;"."&amp;B3</f>
        <v>B.1.1</v>
      </c>
      <c r="D3" s="22" t="s">
        <v>442</v>
      </c>
      <c r="E3" s="20" t="s">
        <v>443</v>
      </c>
      <c r="F3" s="11" t="s">
        <v>446</v>
      </c>
      <c r="G3" s="2"/>
      <c r="H3" s="2"/>
      <c r="I3" s="2"/>
      <c r="J3" s="2"/>
      <c r="K3" s="17" t="s">
        <v>447</v>
      </c>
      <c r="L3" s="17" t="s">
        <v>448</v>
      </c>
      <c r="M3" t="s">
        <v>25</v>
      </c>
      <c r="N3" t="str">
        <f>IF(_xlfn.IFNA(VLOOKUP('MDTO &gt; PREMIS'!M3,'PREMIS &gt; MDTO'!B:D,2,FALSE),"true") = "true","",VLOOKUP('MDTO &gt; PREMIS'!M3,'PREMIS &gt; MDTO'!B:D,2,FALSE))</f>
        <v xml:space="preserve">objectIdentifierValue </v>
      </c>
    </row>
    <row r="4" spans="1:16" ht="15" thickBot="1" x14ac:dyDescent="0.4">
      <c r="A4" t="s">
        <v>441</v>
      </c>
      <c r="B4" t="s">
        <v>28</v>
      </c>
      <c r="C4" t="str">
        <f t="shared" si="0"/>
        <v>B.1.2</v>
      </c>
      <c r="D4" s="22" t="s">
        <v>442</v>
      </c>
      <c r="E4" s="25" t="s">
        <v>443</v>
      </c>
      <c r="F4" s="35" t="s">
        <v>449</v>
      </c>
      <c r="G4" s="3"/>
      <c r="H4" s="2"/>
      <c r="I4" s="2"/>
      <c r="J4" s="2"/>
      <c r="K4" s="17" t="s">
        <v>447</v>
      </c>
      <c r="L4" s="17" t="s">
        <v>448</v>
      </c>
      <c r="M4" t="s">
        <v>22</v>
      </c>
      <c r="N4" t="str">
        <f>IF(_xlfn.IFNA(VLOOKUP('MDTO &gt; PREMIS'!M4,'PREMIS &gt; MDTO'!B:D,2,FALSE),"true") = "true","",VLOOKUP('MDTO &gt; PREMIS'!M4,'PREMIS &gt; MDTO'!B:D,2,FALSE))</f>
        <v xml:space="preserve">objectIdentifierType </v>
      </c>
    </row>
    <row r="5" spans="1:16" x14ac:dyDescent="0.35">
      <c r="A5" t="s">
        <v>441</v>
      </c>
      <c r="B5">
        <v>2</v>
      </c>
      <c r="C5" t="str">
        <f t="shared" si="0"/>
        <v>B.2</v>
      </c>
      <c r="D5" s="18" t="s">
        <v>442</v>
      </c>
      <c r="E5" s="12" t="s">
        <v>450</v>
      </c>
      <c r="F5" s="10"/>
      <c r="G5" s="2"/>
      <c r="H5" s="2"/>
      <c r="I5" s="2"/>
      <c r="J5" s="2"/>
      <c r="K5" s="16" t="s">
        <v>447</v>
      </c>
      <c r="L5" s="17" t="s">
        <v>448</v>
      </c>
      <c r="M5" t="s">
        <v>116</v>
      </c>
      <c r="N5" t="str">
        <f>IF(_xlfn.IFNA(VLOOKUP('MDTO &gt; PREMIS'!M5,'PREMIS &gt; MDTO'!B:D,2,FALSE),"true") = "true","",VLOOKUP('MDTO &gt; PREMIS'!M5,'PREMIS &gt; MDTO'!B:D,2,FALSE))</f>
        <v xml:space="preserve">originalName </v>
      </c>
    </row>
    <row r="6" spans="1:16" x14ac:dyDescent="0.35">
      <c r="A6" t="s">
        <v>441</v>
      </c>
      <c r="B6">
        <v>3</v>
      </c>
      <c r="C6" t="str">
        <f t="shared" si="0"/>
        <v>B.3</v>
      </c>
      <c r="D6" s="18" t="s">
        <v>442</v>
      </c>
      <c r="E6" s="3" t="s">
        <v>451</v>
      </c>
      <c r="F6" s="2"/>
      <c r="G6" s="2"/>
      <c r="H6" s="2"/>
      <c r="I6" s="2"/>
      <c r="J6" s="2"/>
      <c r="K6" s="17" t="s">
        <v>452</v>
      </c>
      <c r="L6" s="17" t="s">
        <v>448</v>
      </c>
      <c r="M6" t="s">
        <v>127</v>
      </c>
      <c r="N6" t="str">
        <f>IF(_xlfn.IFNA(VLOOKUP('MDTO &gt; PREMIS'!M6,'PREMIS &gt; MDTO'!B:D,2,FALSE),"true") = "true","",VLOOKUP('MDTO &gt; PREMIS'!M6,'PREMIS &gt; MDTO'!B:D,2,FALSE))</f>
        <v xml:space="preserve">contentLocationValue </v>
      </c>
    </row>
    <row r="7" spans="1:16" ht="15" thickBot="1" x14ac:dyDescent="0.4">
      <c r="A7" t="s">
        <v>441</v>
      </c>
      <c r="B7">
        <v>4</v>
      </c>
      <c r="C7" t="str">
        <f t="shared" si="0"/>
        <v>B.4</v>
      </c>
      <c r="D7" s="18" t="s">
        <v>442</v>
      </c>
      <c r="E7" s="11" t="s">
        <v>453</v>
      </c>
      <c r="F7" s="2"/>
      <c r="G7" s="2"/>
      <c r="H7" s="2"/>
      <c r="I7" s="2"/>
      <c r="J7" s="2"/>
      <c r="K7" s="16" t="s">
        <v>447</v>
      </c>
      <c r="L7" s="17" t="s">
        <v>448</v>
      </c>
      <c r="M7" t="s">
        <v>71</v>
      </c>
      <c r="N7" t="str">
        <f>IF(_xlfn.IFNA(VLOOKUP('MDTO &gt; PREMIS'!M7,'PREMIS &gt; MDTO'!B:D,2,FALSE),"true") = "true","",VLOOKUP('MDTO &gt; PREMIS'!M7,'PREMIS &gt; MDTO'!B:D,2,FALSE))</f>
        <v xml:space="preserve">size </v>
      </c>
    </row>
    <row r="8" spans="1:16" x14ac:dyDescent="0.35">
      <c r="A8" t="s">
        <v>441</v>
      </c>
      <c r="B8">
        <v>5</v>
      </c>
      <c r="C8" t="str">
        <f t="shared" si="0"/>
        <v>B.5</v>
      </c>
      <c r="D8" s="18" t="s">
        <v>442</v>
      </c>
      <c r="E8" s="8" t="s">
        <v>454</v>
      </c>
      <c r="F8" s="3"/>
      <c r="G8" s="2"/>
      <c r="H8" s="2"/>
      <c r="I8" s="2"/>
      <c r="J8" s="2"/>
      <c r="K8" s="16" t="s">
        <v>447</v>
      </c>
      <c r="L8" s="17" t="s">
        <v>448</v>
      </c>
      <c r="M8" t="s">
        <v>73</v>
      </c>
      <c r="N8" t="str">
        <f>IF(_xlfn.IFNA(VLOOKUP('MDTO &gt; PREMIS'!M8,'PREMIS &gt; MDTO'!B:D,2,FALSE),"true") = "true","",VLOOKUP('MDTO &gt; PREMIS'!M8,'PREMIS &gt; MDTO'!B:D,2,FALSE))</f>
        <v xml:space="preserve">format </v>
      </c>
    </row>
    <row r="9" spans="1:16" x14ac:dyDescent="0.35">
      <c r="A9" t="s">
        <v>441</v>
      </c>
      <c r="B9" t="s">
        <v>455</v>
      </c>
      <c r="C9" t="str">
        <f t="shared" si="0"/>
        <v>B.5.1</v>
      </c>
      <c r="D9" s="18" t="s">
        <v>442</v>
      </c>
      <c r="E9" s="19" t="s">
        <v>454</v>
      </c>
      <c r="F9" s="3" t="s">
        <v>2</v>
      </c>
      <c r="G9" s="2"/>
      <c r="H9" s="2"/>
      <c r="I9" s="2"/>
      <c r="J9" s="2"/>
      <c r="K9" s="17" t="s">
        <v>444</v>
      </c>
      <c r="L9" s="17" t="s">
        <v>448</v>
      </c>
      <c r="M9" t="s">
        <v>78</v>
      </c>
      <c r="N9" t="str">
        <f>IF(_xlfn.IFNA(VLOOKUP('MDTO &gt; PREMIS'!M9,'PREMIS &gt; MDTO'!B:D,2,FALSE),"true") = "true","",VLOOKUP('MDTO &gt; PREMIS'!M9,'PREMIS &gt; MDTO'!B:D,2,FALSE))</f>
        <v xml:space="preserve">formatName </v>
      </c>
    </row>
    <row r="10" spans="1:16" ht="15" thickBot="1" x14ac:dyDescent="0.4">
      <c r="A10" t="s">
        <v>441</v>
      </c>
      <c r="B10" t="s">
        <v>456</v>
      </c>
      <c r="C10" t="str">
        <f t="shared" si="0"/>
        <v>B.5.2</v>
      </c>
      <c r="D10" s="18" t="s">
        <v>442</v>
      </c>
      <c r="E10" s="19" t="s">
        <v>454</v>
      </c>
      <c r="F10" s="11" t="s">
        <v>457</v>
      </c>
      <c r="G10" s="2"/>
      <c r="H10" s="2"/>
      <c r="I10" s="2"/>
      <c r="J10" s="2"/>
      <c r="K10" s="17" t="s">
        <v>452</v>
      </c>
      <c r="L10" s="17" t="s">
        <v>448</v>
      </c>
      <c r="M10" t="s">
        <v>89</v>
      </c>
      <c r="N10" t="str">
        <f>IF(_xlfn.IFNA(VLOOKUP('MDTO &gt; PREMIS'!M10,'PREMIS &gt; MDTO'!B:D,2,FALSE),"true") = "true","",VLOOKUP('MDTO &gt; PREMIS'!M10,'PREMIS &gt; MDTO'!B:D,2,FALSE))</f>
        <v xml:space="preserve">formatRegistryKey </v>
      </c>
      <c r="P10" s="34" t="str">
        <f>IF(_xlfn.IFNA(VLOOKUP('MDTO &gt; PREMIS'!M10,'PREMIS &gt; MDTO'!B:D,2,FALSE),"true") = "true","",VLOOKUP('MDTO &gt; PREMIS'!M10,'PREMIS &gt; MDTO'!B:D,2,FALSE))</f>
        <v xml:space="preserve">formatRegistryKey </v>
      </c>
    </row>
    <row r="11" spans="1:16" x14ac:dyDescent="0.35">
      <c r="A11" t="s">
        <v>441</v>
      </c>
      <c r="B11" t="s">
        <v>458</v>
      </c>
      <c r="C11" t="str">
        <f t="shared" si="0"/>
        <v>B.5.3</v>
      </c>
      <c r="D11" s="18" t="s">
        <v>442</v>
      </c>
      <c r="E11" s="23" t="s">
        <v>454</v>
      </c>
      <c r="F11" s="5" t="s">
        <v>459</v>
      </c>
      <c r="G11" s="3"/>
      <c r="H11" s="2"/>
      <c r="I11" s="2"/>
      <c r="J11" s="2"/>
      <c r="K11" s="17" t="s">
        <v>447</v>
      </c>
      <c r="L11" s="17" t="s">
        <v>448</v>
      </c>
      <c r="M11" t="s">
        <v>83</v>
      </c>
      <c r="N11" t="str">
        <f>IF(_xlfn.IFNA(VLOOKUP('MDTO &gt; PREMIS'!M11,'PREMIS &gt; MDTO'!B:D,2,FALSE),"true") = "true","",VLOOKUP('MDTO &gt; PREMIS'!M11,'PREMIS &gt; MDTO'!B:D,2,FALSE))</f>
        <v xml:space="preserve">formatRegistry </v>
      </c>
    </row>
    <row r="12" spans="1:16" ht="15" thickBot="1" x14ac:dyDescent="0.4">
      <c r="A12" t="s">
        <v>441</v>
      </c>
      <c r="B12" t="s">
        <v>460</v>
      </c>
      <c r="C12" t="str">
        <f t="shared" si="0"/>
        <v>B.5.3.1</v>
      </c>
      <c r="D12" s="18" t="s">
        <v>442</v>
      </c>
      <c r="E12" s="23" t="s">
        <v>454</v>
      </c>
      <c r="F12" s="20" t="s">
        <v>459</v>
      </c>
      <c r="G12" s="11" t="s">
        <v>461</v>
      </c>
      <c r="H12" s="2"/>
      <c r="I12" s="2"/>
      <c r="J12" s="2"/>
      <c r="K12" s="17" t="s">
        <v>447</v>
      </c>
      <c r="L12" s="17" t="s">
        <v>448</v>
      </c>
      <c r="M12" t="s">
        <v>86</v>
      </c>
      <c r="N12" t="str">
        <f>IF(_xlfn.IFNA(VLOOKUP('MDTO &gt; PREMIS'!M12,'PREMIS &gt; MDTO'!B:D,2,FALSE),"true") = "true","",VLOOKUP('MDTO &gt; PREMIS'!M12,'PREMIS &gt; MDTO'!B:D,2,FALSE))</f>
        <v xml:space="preserve">formatRegistryName </v>
      </c>
    </row>
    <row r="13" spans="1:16" x14ac:dyDescent="0.35">
      <c r="A13" t="s">
        <v>441</v>
      </c>
      <c r="B13" t="s">
        <v>462</v>
      </c>
      <c r="C13" t="str">
        <f t="shared" si="0"/>
        <v>B.5.3.2</v>
      </c>
      <c r="D13" s="18" t="s">
        <v>442</v>
      </c>
      <c r="E13" s="23" t="s">
        <v>454</v>
      </c>
      <c r="F13" s="24" t="s">
        <v>459</v>
      </c>
      <c r="G13" s="5" t="s">
        <v>463</v>
      </c>
      <c r="H13" s="3"/>
      <c r="I13" s="2"/>
      <c r="J13" s="2"/>
      <c r="K13" s="17" t="s">
        <v>452</v>
      </c>
      <c r="L13" s="17" t="s">
        <v>448</v>
      </c>
      <c r="N13" t="str">
        <f>IF(_xlfn.IFNA(VLOOKUP('MDTO &gt; PREMIS'!M13,'PREMIS &gt; MDTO'!B:D,2,FALSE),"true") = "true","",VLOOKUP('MDTO &gt; PREMIS'!M13,'PREMIS &gt; MDTO'!B:D,2,FALSE))</f>
        <v/>
      </c>
      <c r="O13" s="3"/>
    </row>
    <row r="14" spans="1:16" x14ac:dyDescent="0.35">
      <c r="A14" t="s">
        <v>441</v>
      </c>
      <c r="B14" t="s">
        <v>464</v>
      </c>
      <c r="C14" t="str">
        <f t="shared" si="0"/>
        <v>B.5.3.2.1</v>
      </c>
      <c r="D14" s="18" t="s">
        <v>442</v>
      </c>
      <c r="E14" s="23" t="s">
        <v>454</v>
      </c>
      <c r="F14" s="24" t="s">
        <v>459</v>
      </c>
      <c r="G14" s="20" t="s">
        <v>463</v>
      </c>
      <c r="H14" s="3" t="s">
        <v>446</v>
      </c>
      <c r="I14" s="2"/>
      <c r="J14" s="2"/>
      <c r="K14" s="17" t="s">
        <v>447</v>
      </c>
      <c r="L14" s="17" t="s">
        <v>448</v>
      </c>
      <c r="N14" t="str">
        <f>IF(_xlfn.IFNA(VLOOKUP('MDTO &gt; PREMIS'!M14,'PREMIS &gt; MDTO'!B:D,2,FALSE),"true") = "true","",VLOOKUP('MDTO &gt; PREMIS'!M14,'PREMIS &gt; MDTO'!B:D,2,FALSE))</f>
        <v/>
      </c>
    </row>
    <row r="15" spans="1:16" ht="15" thickBot="1" x14ac:dyDescent="0.4">
      <c r="A15" t="s">
        <v>441</v>
      </c>
      <c r="B15" t="s">
        <v>465</v>
      </c>
      <c r="C15" t="str">
        <f t="shared" si="0"/>
        <v>B.5.3.2.2</v>
      </c>
      <c r="D15" s="18" t="s">
        <v>442</v>
      </c>
      <c r="E15" s="23" t="s">
        <v>454</v>
      </c>
      <c r="F15" s="25" t="s">
        <v>459</v>
      </c>
      <c r="G15" s="26" t="s">
        <v>463</v>
      </c>
      <c r="H15" s="3" t="s">
        <v>449</v>
      </c>
      <c r="I15" s="2"/>
      <c r="J15" s="2"/>
      <c r="K15" s="17" t="s">
        <v>447</v>
      </c>
      <c r="L15" s="17" t="s">
        <v>448</v>
      </c>
      <c r="N15" t="str">
        <f>IF(_xlfn.IFNA(VLOOKUP('MDTO &gt; PREMIS'!M15,'PREMIS &gt; MDTO'!B:D,2,FALSE),"true") = "true","",VLOOKUP('MDTO &gt; PREMIS'!M15,'PREMIS &gt; MDTO'!B:D,2,FALSE))</f>
        <v/>
      </c>
    </row>
    <row r="16" spans="1:16" ht="15" thickBot="1" x14ac:dyDescent="0.4">
      <c r="A16" t="s">
        <v>441</v>
      </c>
      <c r="B16">
        <v>6</v>
      </c>
      <c r="C16" t="str">
        <f t="shared" si="0"/>
        <v>B.6</v>
      </c>
      <c r="D16" s="18" t="s">
        <v>442</v>
      </c>
      <c r="E16" s="8" t="s">
        <v>466</v>
      </c>
      <c r="F16" s="7"/>
      <c r="G16" s="10"/>
      <c r="H16" s="2"/>
      <c r="I16" s="2"/>
      <c r="J16" s="2"/>
      <c r="K16" s="16" t="s">
        <v>447</v>
      </c>
      <c r="L16" s="17" t="s">
        <v>445</v>
      </c>
      <c r="M16" t="s">
        <v>60</v>
      </c>
      <c r="N16" t="str">
        <f>IF(_xlfn.IFNA(VLOOKUP('MDTO &gt; PREMIS'!M16,'PREMIS &gt; MDTO'!B:D,2,FALSE),"true") = "true","",VLOOKUP('MDTO &gt; PREMIS'!M16,'PREMIS &gt; MDTO'!B:D,2,FALSE))</f>
        <v xml:space="preserve">fixity </v>
      </c>
    </row>
    <row r="17" spans="1:14" x14ac:dyDescent="0.35">
      <c r="A17" t="s">
        <v>441</v>
      </c>
      <c r="B17" t="s">
        <v>467</v>
      </c>
      <c r="C17" t="str">
        <f t="shared" si="0"/>
        <v>B.6.1</v>
      </c>
      <c r="D17" s="18" t="s">
        <v>442</v>
      </c>
      <c r="E17" s="23" t="s">
        <v>466</v>
      </c>
      <c r="F17" s="5" t="s">
        <v>468</v>
      </c>
      <c r="G17" s="3"/>
      <c r="H17" s="2"/>
      <c r="I17" s="2"/>
      <c r="J17" s="2"/>
      <c r="K17" s="17" t="s">
        <v>447</v>
      </c>
      <c r="L17" s="17" t="s">
        <v>448</v>
      </c>
      <c r="N17" t="str">
        <f>IF(_xlfn.IFNA(VLOOKUP('MDTO &gt; PREMIS'!M17,'PREMIS &gt; MDTO'!B:D,2,FALSE),"true") = "true","",VLOOKUP('MDTO &gt; PREMIS'!M17,'PREMIS &gt; MDTO'!B:D,2,FALSE))</f>
        <v/>
      </c>
    </row>
    <row r="18" spans="1:14" x14ac:dyDescent="0.35">
      <c r="A18" t="s">
        <v>441</v>
      </c>
      <c r="B18" t="s">
        <v>469</v>
      </c>
      <c r="C18" t="str">
        <f t="shared" si="0"/>
        <v>B.6.1.1</v>
      </c>
      <c r="D18" s="18" t="s">
        <v>442</v>
      </c>
      <c r="E18" s="23" t="s">
        <v>466</v>
      </c>
      <c r="F18" s="20" t="s">
        <v>468</v>
      </c>
      <c r="G18" s="3" t="s">
        <v>470</v>
      </c>
      <c r="H18" s="2"/>
      <c r="I18" s="2"/>
      <c r="J18" s="2"/>
      <c r="K18" s="17" t="s">
        <v>447</v>
      </c>
      <c r="L18" s="17" t="s">
        <v>448</v>
      </c>
      <c r="M18" t="s">
        <v>63</v>
      </c>
      <c r="N18" t="str">
        <f>IF(_xlfn.IFNA(VLOOKUP('MDTO &gt; PREMIS'!M18,'PREMIS &gt; MDTO'!B:D,2,FALSE),"true") = "true","",VLOOKUP('MDTO &gt; PREMIS'!M18,'PREMIS &gt; MDTO'!B:D,2,FALSE))</f>
        <v xml:space="preserve">messageDigestAlgorithm </v>
      </c>
    </row>
    <row r="19" spans="1:14" ht="15" thickBot="1" x14ac:dyDescent="0.4">
      <c r="A19" t="s">
        <v>441</v>
      </c>
      <c r="B19" t="s">
        <v>471</v>
      </c>
      <c r="C19" t="str">
        <f t="shared" si="0"/>
        <v>B.6.1.2</v>
      </c>
      <c r="D19" s="18" t="s">
        <v>442</v>
      </c>
      <c r="E19" s="23" t="s">
        <v>466</v>
      </c>
      <c r="F19" s="20" t="s">
        <v>468</v>
      </c>
      <c r="G19" s="11" t="s">
        <v>457</v>
      </c>
      <c r="H19" s="2"/>
      <c r="I19" s="2"/>
      <c r="J19" s="2"/>
      <c r="K19" s="17" t="s">
        <v>452</v>
      </c>
      <c r="L19" s="17" t="s">
        <v>448</v>
      </c>
      <c r="N19" t="str">
        <f>IF(_xlfn.IFNA(VLOOKUP('MDTO &gt; PREMIS'!M19,'PREMIS &gt; MDTO'!B:D,2,FALSE),"true") = "true","",VLOOKUP('MDTO &gt; PREMIS'!M19,'PREMIS &gt; MDTO'!B:D,2,FALSE))</f>
        <v/>
      </c>
    </row>
    <row r="20" spans="1:14" x14ac:dyDescent="0.35">
      <c r="A20" t="s">
        <v>441</v>
      </c>
      <c r="B20" t="s">
        <v>472</v>
      </c>
      <c r="C20" t="str">
        <f t="shared" si="0"/>
        <v>B.6.1.3</v>
      </c>
      <c r="D20" s="18" t="s">
        <v>442</v>
      </c>
      <c r="E20" s="23" t="s">
        <v>466</v>
      </c>
      <c r="F20" s="24" t="s">
        <v>468</v>
      </c>
      <c r="G20" s="5" t="s">
        <v>459</v>
      </c>
      <c r="H20" s="3"/>
      <c r="I20" s="2"/>
      <c r="J20" s="2"/>
      <c r="K20" s="17" t="s">
        <v>447</v>
      </c>
      <c r="L20" s="17" t="s">
        <v>448</v>
      </c>
      <c r="N20" t="str">
        <f>IF(_xlfn.IFNA(VLOOKUP('MDTO &gt; PREMIS'!M20,'PREMIS &gt; MDTO'!B:D,2,FALSE),"true") = "true","",VLOOKUP('MDTO &gt; PREMIS'!M20,'PREMIS &gt; MDTO'!B:D,2,FALSE))</f>
        <v/>
      </c>
    </row>
    <row r="21" spans="1:14" ht="15" thickBot="1" x14ac:dyDescent="0.4">
      <c r="A21" t="s">
        <v>441</v>
      </c>
      <c r="B21" t="s">
        <v>473</v>
      </c>
      <c r="C21" t="str">
        <f t="shared" si="0"/>
        <v>B.6.1.3.1</v>
      </c>
      <c r="D21" s="18" t="s">
        <v>442</v>
      </c>
      <c r="E21" s="23" t="s">
        <v>466</v>
      </c>
      <c r="F21" s="24" t="s">
        <v>468</v>
      </c>
      <c r="G21" s="20" t="s">
        <v>459</v>
      </c>
      <c r="H21" s="11" t="s">
        <v>461</v>
      </c>
      <c r="I21" s="2"/>
      <c r="J21" s="2"/>
      <c r="K21" s="17" t="s">
        <v>447</v>
      </c>
      <c r="L21" s="17" t="s">
        <v>448</v>
      </c>
      <c r="N21" t="str">
        <f>IF(_xlfn.IFNA(VLOOKUP('MDTO &gt; PREMIS'!M21,'PREMIS &gt; MDTO'!B:D,2,FALSE),"true") = "true","",VLOOKUP('MDTO &gt; PREMIS'!M21,'PREMIS &gt; MDTO'!B:D,2,FALSE))</f>
        <v/>
      </c>
    </row>
    <row r="22" spans="1:14" x14ac:dyDescent="0.35">
      <c r="A22" t="s">
        <v>441</v>
      </c>
      <c r="B22" t="s">
        <v>474</v>
      </c>
      <c r="C22" t="str">
        <f t="shared" si="0"/>
        <v>B.6.1.3.2</v>
      </c>
      <c r="D22" s="18" t="s">
        <v>442</v>
      </c>
      <c r="E22" s="23" t="s">
        <v>466</v>
      </c>
      <c r="F22" s="24" t="s">
        <v>468</v>
      </c>
      <c r="G22" s="24" t="s">
        <v>459</v>
      </c>
      <c r="H22" s="5" t="s">
        <v>443</v>
      </c>
      <c r="I22" s="3"/>
      <c r="J22" s="2"/>
      <c r="K22" s="17" t="s">
        <v>452</v>
      </c>
      <c r="L22" s="17" t="s">
        <v>448</v>
      </c>
      <c r="N22" t="str">
        <f>IF(_xlfn.IFNA(VLOOKUP('MDTO &gt; PREMIS'!M22,'PREMIS &gt; MDTO'!B:D,2,FALSE),"true") = "true","",VLOOKUP('MDTO &gt; PREMIS'!M22,'PREMIS &gt; MDTO'!B:D,2,FALSE))</f>
        <v/>
      </c>
    </row>
    <row r="23" spans="1:14" x14ac:dyDescent="0.35">
      <c r="A23" t="s">
        <v>441</v>
      </c>
      <c r="B23" t="s">
        <v>475</v>
      </c>
      <c r="C23" t="str">
        <f t="shared" si="0"/>
        <v>B.6.1.3.2.1</v>
      </c>
      <c r="D23" s="18" t="s">
        <v>442</v>
      </c>
      <c r="E23" s="23" t="s">
        <v>466</v>
      </c>
      <c r="F23" s="24" t="s">
        <v>468</v>
      </c>
      <c r="G23" s="24" t="s">
        <v>459</v>
      </c>
      <c r="H23" s="20" t="s">
        <v>443</v>
      </c>
      <c r="I23" s="3" t="s">
        <v>446</v>
      </c>
      <c r="J23" s="2"/>
      <c r="K23" s="17" t="s">
        <v>447</v>
      </c>
      <c r="L23" s="17" t="s">
        <v>448</v>
      </c>
      <c r="N23" t="str">
        <f>IF(_xlfn.IFNA(VLOOKUP('MDTO &gt; PREMIS'!M23,'PREMIS &gt; MDTO'!B:D,2,FALSE),"true") = "true","",VLOOKUP('MDTO &gt; PREMIS'!M23,'PREMIS &gt; MDTO'!B:D,2,FALSE))</f>
        <v/>
      </c>
    </row>
    <row r="24" spans="1:14" ht="15" thickBot="1" x14ac:dyDescent="0.4">
      <c r="A24" t="s">
        <v>441</v>
      </c>
      <c r="B24" t="s">
        <v>476</v>
      </c>
      <c r="C24" t="str">
        <f t="shared" si="0"/>
        <v>B.6.1.3.2.2</v>
      </c>
      <c r="D24" s="18" t="s">
        <v>442</v>
      </c>
      <c r="E24" s="23" t="s">
        <v>466</v>
      </c>
      <c r="F24" s="25" t="s">
        <v>468</v>
      </c>
      <c r="G24" s="25" t="s">
        <v>459</v>
      </c>
      <c r="H24" s="26" t="s">
        <v>443</v>
      </c>
      <c r="I24" s="3" t="s">
        <v>449</v>
      </c>
      <c r="J24" s="2"/>
      <c r="K24" s="17" t="s">
        <v>447</v>
      </c>
      <c r="L24" s="17" t="s">
        <v>448</v>
      </c>
      <c r="N24" t="str">
        <f>IF(_xlfn.IFNA(VLOOKUP('MDTO &gt; PREMIS'!M24,'PREMIS &gt; MDTO'!B:D,2,FALSE),"true") = "true","",VLOOKUP('MDTO &gt; PREMIS'!M24,'PREMIS &gt; MDTO'!B:D,2,FALSE))</f>
        <v/>
      </c>
    </row>
    <row r="25" spans="1:14" x14ac:dyDescent="0.35">
      <c r="A25" t="s">
        <v>441</v>
      </c>
      <c r="B25" t="s">
        <v>477</v>
      </c>
      <c r="C25" t="str">
        <f t="shared" si="0"/>
        <v>B.6.2</v>
      </c>
      <c r="D25" s="18" t="s">
        <v>442</v>
      </c>
      <c r="E25" s="19" t="s">
        <v>466</v>
      </c>
      <c r="F25" s="12" t="s">
        <v>478</v>
      </c>
      <c r="G25" s="10"/>
      <c r="H25" s="10"/>
      <c r="I25" s="2"/>
      <c r="J25" s="2"/>
      <c r="K25" s="17" t="s">
        <v>447</v>
      </c>
      <c r="L25" s="17" t="s">
        <v>448</v>
      </c>
      <c r="M25" t="s">
        <v>66</v>
      </c>
      <c r="N25" t="str">
        <f>IF(_xlfn.IFNA(VLOOKUP('MDTO &gt; PREMIS'!M25,'PREMIS &gt; MDTO'!B:D,2,FALSE),"true") = "true","",VLOOKUP('MDTO &gt; PREMIS'!M25,'PREMIS &gt; MDTO'!B:D,2,FALSE))</f>
        <v xml:space="preserve">messageDigest </v>
      </c>
    </row>
    <row r="26" spans="1:14" ht="15" thickBot="1" x14ac:dyDescent="0.4">
      <c r="A26" t="s">
        <v>441</v>
      </c>
      <c r="B26" t="s">
        <v>479</v>
      </c>
      <c r="C26" t="str">
        <f t="shared" si="0"/>
        <v>B.6.3</v>
      </c>
      <c r="D26" s="18" t="s">
        <v>442</v>
      </c>
      <c r="E26" s="19" t="s">
        <v>466</v>
      </c>
      <c r="F26" s="3" t="s">
        <v>480</v>
      </c>
      <c r="G26" s="2"/>
      <c r="H26" s="2"/>
      <c r="I26" s="2"/>
      <c r="J26" s="2"/>
      <c r="K26" s="17" t="s">
        <v>447</v>
      </c>
      <c r="L26" s="17" t="s">
        <v>448</v>
      </c>
      <c r="N26" t="str">
        <f>IF(_xlfn.IFNA(VLOOKUP('MDTO &gt; PREMIS'!M26,'PREMIS &gt; MDTO'!B:D,2,FALSE),"true") = "true","",VLOOKUP('MDTO &gt; PREMIS'!M26,'PREMIS &gt; MDTO'!B:D,2,FALSE))</f>
        <v/>
      </c>
    </row>
    <row r="27" spans="1:14" x14ac:dyDescent="0.35">
      <c r="A27" t="s">
        <v>441</v>
      </c>
      <c r="B27">
        <v>7</v>
      </c>
      <c r="C27" t="str">
        <f t="shared" si="0"/>
        <v>B.7</v>
      </c>
      <c r="D27" s="18" t="s">
        <v>442</v>
      </c>
      <c r="E27" s="8" t="s">
        <v>481</v>
      </c>
      <c r="F27" s="3"/>
      <c r="G27" s="2"/>
      <c r="H27" s="2"/>
      <c r="I27" s="2"/>
      <c r="J27" s="2"/>
      <c r="K27" s="16" t="s">
        <v>447</v>
      </c>
      <c r="L27" s="17" t="s">
        <v>448</v>
      </c>
      <c r="N27" t="str">
        <f>IF(_xlfn.IFNA(VLOOKUP('MDTO &gt; PREMIS'!M27,'PREMIS &gt; MDTO'!B:D,2,FALSE),"true") = "true","",VLOOKUP('MDTO &gt; PREMIS'!M27,'PREMIS &gt; MDTO'!B:D,2,FALSE))</f>
        <v/>
      </c>
    </row>
    <row r="28" spans="1:14" ht="15" thickBot="1" x14ac:dyDescent="0.4">
      <c r="A28" t="s">
        <v>441</v>
      </c>
      <c r="B28" t="s">
        <v>482</v>
      </c>
      <c r="C28" t="str">
        <f t="shared" si="0"/>
        <v>B.7.1</v>
      </c>
      <c r="D28" s="18" t="s">
        <v>442</v>
      </c>
      <c r="E28" s="19" t="s">
        <v>481</v>
      </c>
      <c r="F28" s="11" t="s">
        <v>461</v>
      </c>
      <c r="G28" s="2"/>
      <c r="H28" s="2"/>
      <c r="I28" s="2"/>
      <c r="J28" s="2"/>
      <c r="K28" s="17" t="s">
        <v>447</v>
      </c>
      <c r="L28" s="17" t="s">
        <v>448</v>
      </c>
      <c r="N28" t="str">
        <f>IF(_xlfn.IFNA(VLOOKUP('MDTO &gt; PREMIS'!M28,'PREMIS &gt; MDTO'!B:D,2,FALSE),"true") = "true","",VLOOKUP('MDTO &gt; PREMIS'!M28,'PREMIS &gt; MDTO'!B:D,2,FALSE))</f>
        <v/>
      </c>
    </row>
    <row r="29" spans="1:14" x14ac:dyDescent="0.35">
      <c r="A29" t="s">
        <v>441</v>
      </c>
      <c r="B29" t="s">
        <v>483</v>
      </c>
      <c r="C29" t="str">
        <f t="shared" si="0"/>
        <v>B.7.2</v>
      </c>
      <c r="D29" s="18" t="s">
        <v>442</v>
      </c>
      <c r="E29" s="23" t="s">
        <v>481</v>
      </c>
      <c r="F29" s="5" t="s">
        <v>463</v>
      </c>
      <c r="G29" s="3"/>
      <c r="H29" s="2"/>
      <c r="I29" s="2"/>
      <c r="J29" s="2"/>
      <c r="K29" s="17" t="s">
        <v>452</v>
      </c>
      <c r="L29" s="17" t="s">
        <v>448</v>
      </c>
      <c r="N29" t="s">
        <v>484</v>
      </c>
    </row>
    <row r="30" spans="1:14" x14ac:dyDescent="0.35">
      <c r="A30" t="s">
        <v>441</v>
      </c>
      <c r="B30" t="s">
        <v>485</v>
      </c>
      <c r="C30" t="str">
        <f t="shared" si="0"/>
        <v>B.7.2.1</v>
      </c>
      <c r="D30" s="18" t="s">
        <v>442</v>
      </c>
      <c r="E30" s="23" t="s">
        <v>481</v>
      </c>
      <c r="F30" s="20" t="s">
        <v>463</v>
      </c>
      <c r="G30" s="3" t="s">
        <v>446</v>
      </c>
      <c r="H30" s="2"/>
      <c r="I30" s="2"/>
      <c r="J30" s="2"/>
      <c r="K30" s="17" t="s">
        <v>447</v>
      </c>
      <c r="L30" s="17" t="s">
        <v>448</v>
      </c>
      <c r="N30" t="str">
        <f>IF(_xlfn.IFNA(VLOOKUP('MDTO &gt; PREMIS'!M30,'PREMIS &gt; MDTO'!B:D,2,FALSE),"true") = "true","",VLOOKUP('MDTO &gt; PREMIS'!M30,'PREMIS &gt; MDTO'!B:D,2,FALSE))</f>
        <v/>
      </c>
    </row>
    <row r="31" spans="1:14" ht="15" thickBot="1" x14ac:dyDescent="0.4">
      <c r="A31" t="s">
        <v>441</v>
      </c>
      <c r="B31" t="s">
        <v>486</v>
      </c>
      <c r="C31" t="str">
        <f t="shared" si="0"/>
        <v>B.7.2.2</v>
      </c>
      <c r="D31" s="18" t="s">
        <v>442</v>
      </c>
      <c r="E31" s="23" t="s">
        <v>481</v>
      </c>
      <c r="F31" s="26" t="s">
        <v>463</v>
      </c>
      <c r="G31" s="3" t="s">
        <v>449</v>
      </c>
      <c r="H31" s="2"/>
      <c r="I31" s="2"/>
      <c r="J31" s="2"/>
      <c r="K31" s="17" t="s">
        <v>447</v>
      </c>
      <c r="L31" s="17" t="s">
        <v>448</v>
      </c>
      <c r="N31" t="str">
        <f>IF(_xlfn.IFNA(VLOOKUP('MDTO &gt; PREMIS'!M31,'PREMIS &gt; MDTO'!B:D,2,FALSE),"true") = "true","",VLOOKUP('MDTO &gt; PREMIS'!M31,'PREMIS &gt; MDTO'!B:D,2,FALSE))</f>
        <v/>
      </c>
    </row>
    <row r="32" spans="1:14" x14ac:dyDescent="0.35">
      <c r="A32" t="s">
        <v>487</v>
      </c>
      <c r="B32">
        <v>1</v>
      </c>
      <c r="C32" t="str">
        <f t="shared" si="0"/>
        <v>I.1</v>
      </c>
      <c r="D32" s="32" t="s">
        <v>21</v>
      </c>
      <c r="E32" s="8" t="s">
        <v>443</v>
      </c>
      <c r="F32" s="12"/>
      <c r="G32" s="2"/>
      <c r="H32" s="2"/>
      <c r="I32" s="2"/>
      <c r="J32" s="2"/>
      <c r="K32" s="16" t="s">
        <v>444</v>
      </c>
      <c r="L32" s="17" t="s">
        <v>445</v>
      </c>
      <c r="M32" t="s">
        <v>16</v>
      </c>
      <c r="N32" t="str">
        <f>IF(_xlfn.IFNA(VLOOKUP('MDTO &gt; PREMIS'!M32,'PREMIS &gt; MDTO'!B:D,2,FALSE),"true") = "true","",VLOOKUP('MDTO &gt; PREMIS'!M32,'PREMIS &gt; MDTO'!B:D,2,FALSE))</f>
        <v xml:space="preserve">objectIdentifier </v>
      </c>
    </row>
    <row r="33" spans="1:14" x14ac:dyDescent="0.35">
      <c r="A33" t="s">
        <v>487</v>
      </c>
      <c r="B33" t="s">
        <v>16</v>
      </c>
      <c r="C33" t="str">
        <f t="shared" si="0"/>
        <v>I.1.1</v>
      </c>
      <c r="D33" s="30" t="s">
        <v>21</v>
      </c>
      <c r="E33" s="19" t="s">
        <v>443</v>
      </c>
      <c r="F33" s="3" t="s">
        <v>446</v>
      </c>
      <c r="H33" s="2"/>
      <c r="I33" s="2"/>
      <c r="J33" s="2"/>
      <c r="K33" s="17" t="s">
        <v>444</v>
      </c>
      <c r="L33" s="17" t="s">
        <v>448</v>
      </c>
      <c r="M33" t="s">
        <v>25</v>
      </c>
      <c r="N33" t="str">
        <f>IF(_xlfn.IFNA(VLOOKUP('MDTO &gt; PREMIS'!M33,'PREMIS &gt; MDTO'!B:D,2,FALSE),"true") = "true","",VLOOKUP('MDTO &gt; PREMIS'!M33,'PREMIS &gt; MDTO'!B:D,2,FALSE))</f>
        <v xml:space="preserve">objectIdentifierValue </v>
      </c>
    </row>
    <row r="34" spans="1:14" x14ac:dyDescent="0.35">
      <c r="A34" t="s">
        <v>487</v>
      </c>
      <c r="B34" t="s">
        <v>28</v>
      </c>
      <c r="C34" t="str">
        <f t="shared" si="0"/>
        <v>I.1.2</v>
      </c>
      <c r="D34" s="30" t="s">
        <v>21</v>
      </c>
      <c r="E34" s="28" t="s">
        <v>443</v>
      </c>
      <c r="F34" s="37" t="s">
        <v>449</v>
      </c>
      <c r="G34" s="4"/>
      <c r="H34" s="2"/>
      <c r="I34" s="2"/>
      <c r="J34" s="2"/>
      <c r="K34" s="17" t="s">
        <v>444</v>
      </c>
      <c r="L34" s="17" t="s">
        <v>448</v>
      </c>
      <c r="M34" t="s">
        <v>22</v>
      </c>
      <c r="N34" t="str">
        <f>IF(_xlfn.IFNA(VLOOKUP('MDTO &gt; PREMIS'!M34,'PREMIS &gt; MDTO'!B:D,2,FALSE),"true") = "true","",VLOOKUP('MDTO &gt; PREMIS'!M34,'PREMIS &gt; MDTO'!B:D,2,FALSE))</f>
        <v xml:space="preserve">objectIdentifierType </v>
      </c>
    </row>
    <row r="35" spans="1:14" x14ac:dyDescent="0.35">
      <c r="A35" t="s">
        <v>487</v>
      </c>
      <c r="B35">
        <v>2</v>
      </c>
      <c r="C35" t="str">
        <f t="shared" si="0"/>
        <v>I.2</v>
      </c>
      <c r="D35" s="30" t="s">
        <v>21</v>
      </c>
      <c r="E35" s="12" t="s">
        <v>450</v>
      </c>
      <c r="F35" s="4"/>
      <c r="G35" s="2"/>
      <c r="H35" s="2"/>
      <c r="I35" s="2"/>
      <c r="J35" s="2"/>
      <c r="K35" s="16" t="s">
        <v>444</v>
      </c>
      <c r="L35" s="17" t="s">
        <v>448</v>
      </c>
      <c r="N35" t="str">
        <f>IF(_xlfn.IFNA(VLOOKUP('MDTO &gt; PREMIS'!M35,'PREMIS &gt; MDTO'!B:D,2,FALSE),"true") = "true","",VLOOKUP('MDTO &gt; PREMIS'!M35,'PREMIS &gt; MDTO'!B:D,2,FALSE))</f>
        <v/>
      </c>
    </row>
    <row r="36" spans="1:14" x14ac:dyDescent="0.35">
      <c r="A36" t="s">
        <v>487</v>
      </c>
      <c r="B36">
        <v>3</v>
      </c>
      <c r="C36" t="str">
        <f t="shared" si="0"/>
        <v>I.3</v>
      </c>
      <c r="D36" s="30" t="s">
        <v>21</v>
      </c>
      <c r="E36" s="3" t="s">
        <v>488</v>
      </c>
      <c r="F36" s="4"/>
      <c r="G36" s="2"/>
      <c r="H36" s="2"/>
      <c r="I36" s="2"/>
      <c r="J36" s="2"/>
      <c r="K36" s="17" t="s">
        <v>452</v>
      </c>
      <c r="L36" s="17" t="s">
        <v>445</v>
      </c>
      <c r="N36" t="str">
        <f>IF(_xlfn.IFNA(VLOOKUP('MDTO &gt; PREMIS'!M36,'PREMIS &gt; MDTO'!B:D,2,FALSE),"true") = "true","",VLOOKUP('MDTO &gt; PREMIS'!M36,'PREMIS &gt; MDTO'!B:D,2,FALSE))</f>
        <v/>
      </c>
    </row>
    <row r="37" spans="1:14" ht="15" thickBot="1" x14ac:dyDescent="0.4">
      <c r="A37" t="s">
        <v>487</v>
      </c>
      <c r="B37">
        <v>4</v>
      </c>
      <c r="C37" t="str">
        <f t="shared" si="0"/>
        <v>I.4</v>
      </c>
      <c r="D37" s="30" t="s">
        <v>21</v>
      </c>
      <c r="E37" s="11" t="s">
        <v>489</v>
      </c>
      <c r="F37" s="2"/>
      <c r="G37" s="2"/>
      <c r="H37" s="2"/>
      <c r="I37" s="2"/>
      <c r="J37" s="2"/>
      <c r="K37" s="17" t="s">
        <v>452</v>
      </c>
      <c r="L37" s="17" t="s">
        <v>445</v>
      </c>
      <c r="N37" t="str">
        <f>IF(_xlfn.IFNA(VLOOKUP('MDTO &gt; PREMIS'!M37,'PREMIS &gt; MDTO'!B:D,2,FALSE),"true") = "true","",VLOOKUP('MDTO &gt; PREMIS'!M37,'PREMIS &gt; MDTO'!B:D,2,FALSE))</f>
        <v/>
      </c>
    </row>
    <row r="38" spans="1:14" x14ac:dyDescent="0.35">
      <c r="A38" t="s">
        <v>487</v>
      </c>
      <c r="B38">
        <v>5</v>
      </c>
      <c r="C38" t="str">
        <f t="shared" si="0"/>
        <v>I.5</v>
      </c>
      <c r="D38" s="30" t="s">
        <v>21</v>
      </c>
      <c r="E38" s="8" t="s">
        <v>490</v>
      </c>
      <c r="F38" s="3"/>
      <c r="G38" s="4"/>
      <c r="H38" s="2"/>
      <c r="I38" s="2"/>
      <c r="J38" s="2"/>
      <c r="K38" s="17" t="s">
        <v>452</v>
      </c>
      <c r="L38" s="17" t="s">
        <v>445</v>
      </c>
      <c r="N38" t="str">
        <f>IF(_xlfn.IFNA(VLOOKUP('MDTO &gt; PREMIS'!M38,'PREMIS &gt; MDTO'!B:D,2,FALSE),"true") = "true","",VLOOKUP('MDTO &gt; PREMIS'!M38,'PREMIS &gt; MDTO'!B:D,2,FALSE))</f>
        <v/>
      </c>
    </row>
    <row r="39" spans="1:14" x14ac:dyDescent="0.35">
      <c r="A39" t="s">
        <v>487</v>
      </c>
      <c r="B39" t="s">
        <v>455</v>
      </c>
      <c r="C39" t="str">
        <f t="shared" si="0"/>
        <v>I.5.1</v>
      </c>
      <c r="D39" s="30" t="s">
        <v>21</v>
      </c>
      <c r="E39" s="19" t="s">
        <v>490</v>
      </c>
      <c r="F39" s="3" t="s">
        <v>470</v>
      </c>
      <c r="G39" s="2"/>
      <c r="H39" s="2"/>
      <c r="I39" s="2"/>
      <c r="J39" s="2"/>
      <c r="K39" s="17" t="s">
        <v>447</v>
      </c>
      <c r="L39" s="17" t="s">
        <v>448</v>
      </c>
      <c r="N39" t="str">
        <f>IF(_xlfn.IFNA(VLOOKUP('MDTO &gt; PREMIS'!M39,'PREMIS &gt; MDTO'!B:D,2,FALSE),"true") = "true","",VLOOKUP('MDTO &gt; PREMIS'!M39,'PREMIS &gt; MDTO'!B:D,2,FALSE))</f>
        <v/>
      </c>
    </row>
    <row r="40" spans="1:14" ht="15" thickBot="1" x14ac:dyDescent="0.4">
      <c r="A40" t="s">
        <v>487</v>
      </c>
      <c r="B40" t="s">
        <v>456</v>
      </c>
      <c r="C40" t="str">
        <f t="shared" si="0"/>
        <v>I.5.2</v>
      </c>
      <c r="D40" s="30" t="s">
        <v>21</v>
      </c>
      <c r="E40" s="19" t="s">
        <v>490</v>
      </c>
      <c r="F40" s="11" t="s">
        <v>457</v>
      </c>
      <c r="G40" s="2"/>
      <c r="H40" s="2"/>
      <c r="I40" s="2"/>
      <c r="J40" s="2"/>
      <c r="K40" s="17" t="s">
        <v>452</v>
      </c>
      <c r="L40" s="17" t="s">
        <v>448</v>
      </c>
      <c r="N40" t="str">
        <f>IF(_xlfn.IFNA(VLOOKUP('MDTO &gt; PREMIS'!M40,'PREMIS &gt; MDTO'!B:D,2,FALSE),"true") = "true","",VLOOKUP('MDTO &gt; PREMIS'!M40,'PREMIS &gt; MDTO'!B:D,2,FALSE))</f>
        <v/>
      </c>
    </row>
    <row r="41" spans="1:14" x14ac:dyDescent="0.35">
      <c r="A41" t="s">
        <v>487</v>
      </c>
      <c r="B41" t="s">
        <v>458</v>
      </c>
      <c r="C41" t="str">
        <f t="shared" si="0"/>
        <v>I.5.3</v>
      </c>
      <c r="D41" s="30" t="s">
        <v>21</v>
      </c>
      <c r="E41" s="23" t="s">
        <v>490</v>
      </c>
      <c r="F41" s="5" t="s">
        <v>459</v>
      </c>
      <c r="G41" s="3"/>
      <c r="H41" s="2"/>
      <c r="I41" s="2"/>
      <c r="J41" s="2"/>
      <c r="K41" s="17" t="s">
        <v>447</v>
      </c>
      <c r="L41" s="17" t="s">
        <v>448</v>
      </c>
      <c r="N41" t="str">
        <f>IF(_xlfn.IFNA(VLOOKUP('MDTO &gt; PREMIS'!M41,'PREMIS &gt; MDTO'!B:D,2,FALSE),"true") = "true","",VLOOKUP('MDTO &gt; PREMIS'!M41,'PREMIS &gt; MDTO'!B:D,2,FALSE))</f>
        <v/>
      </c>
    </row>
    <row r="42" spans="1:14" ht="15" thickBot="1" x14ac:dyDescent="0.4">
      <c r="A42" t="s">
        <v>487</v>
      </c>
      <c r="B42" t="s">
        <v>460</v>
      </c>
      <c r="C42" t="str">
        <f t="shared" si="0"/>
        <v>I.5.3.1</v>
      </c>
      <c r="D42" s="30" t="s">
        <v>21</v>
      </c>
      <c r="E42" s="23" t="s">
        <v>490</v>
      </c>
      <c r="F42" s="20" t="s">
        <v>459</v>
      </c>
      <c r="G42" s="11" t="s">
        <v>461</v>
      </c>
      <c r="H42" s="2"/>
      <c r="I42" s="2"/>
      <c r="J42" s="2"/>
      <c r="K42" s="17" t="s">
        <v>447</v>
      </c>
      <c r="L42" s="17" t="s">
        <v>448</v>
      </c>
      <c r="N42" t="str">
        <f>IF(_xlfn.IFNA(VLOOKUP('MDTO &gt; PREMIS'!M42,'PREMIS &gt; MDTO'!B:D,2,FALSE),"true") = "true","",VLOOKUP('MDTO &gt; PREMIS'!M42,'PREMIS &gt; MDTO'!B:D,2,FALSE))</f>
        <v/>
      </c>
    </row>
    <row r="43" spans="1:14" x14ac:dyDescent="0.35">
      <c r="A43" t="s">
        <v>487</v>
      </c>
      <c r="B43" t="s">
        <v>462</v>
      </c>
      <c r="C43" t="str">
        <f t="shared" si="0"/>
        <v>I.5.3.2</v>
      </c>
      <c r="D43" s="30" t="s">
        <v>21</v>
      </c>
      <c r="E43" s="23" t="s">
        <v>490</v>
      </c>
      <c r="F43" s="24" t="s">
        <v>459</v>
      </c>
      <c r="G43" s="5" t="s">
        <v>463</v>
      </c>
      <c r="H43" s="3"/>
      <c r="I43" s="2"/>
      <c r="J43" s="2"/>
      <c r="K43" s="17" t="s">
        <v>452</v>
      </c>
      <c r="L43" s="17" t="s">
        <v>448</v>
      </c>
      <c r="N43" t="str">
        <f>IF(_xlfn.IFNA(VLOOKUP('MDTO &gt; PREMIS'!M43,'PREMIS &gt; MDTO'!B:D,2,FALSE),"true") = "true","",VLOOKUP('MDTO &gt; PREMIS'!M43,'PREMIS &gt; MDTO'!B:D,2,FALSE))</f>
        <v/>
      </c>
    </row>
    <row r="44" spans="1:14" x14ac:dyDescent="0.35">
      <c r="A44" t="s">
        <v>487</v>
      </c>
      <c r="B44" t="s">
        <v>464</v>
      </c>
      <c r="C44" t="str">
        <f t="shared" si="0"/>
        <v>I.5.3.2.1</v>
      </c>
      <c r="D44" s="30" t="s">
        <v>21</v>
      </c>
      <c r="E44" s="23" t="s">
        <v>490</v>
      </c>
      <c r="F44" s="24" t="s">
        <v>459</v>
      </c>
      <c r="G44" s="20" t="s">
        <v>463</v>
      </c>
      <c r="H44" s="3" t="s">
        <v>446</v>
      </c>
      <c r="I44" s="2"/>
      <c r="J44" s="2"/>
      <c r="K44" s="17" t="s">
        <v>447</v>
      </c>
      <c r="L44" s="17" t="s">
        <v>448</v>
      </c>
      <c r="N44" t="str">
        <f>IF(_xlfn.IFNA(VLOOKUP('MDTO &gt; PREMIS'!M44,'PREMIS &gt; MDTO'!B:D,2,FALSE),"true") = "true","",VLOOKUP('MDTO &gt; PREMIS'!M44,'PREMIS &gt; MDTO'!B:D,2,FALSE))</f>
        <v/>
      </c>
    </row>
    <row r="45" spans="1:14" ht="15" thickBot="1" x14ac:dyDescent="0.4">
      <c r="A45" t="s">
        <v>487</v>
      </c>
      <c r="B45" t="s">
        <v>465</v>
      </c>
      <c r="C45" t="str">
        <f t="shared" si="0"/>
        <v>I.5.3.2.2</v>
      </c>
      <c r="D45" s="30" t="s">
        <v>21</v>
      </c>
      <c r="E45" s="27" t="s">
        <v>490</v>
      </c>
      <c r="F45" s="25" t="s">
        <v>459</v>
      </c>
      <c r="G45" s="26" t="s">
        <v>463</v>
      </c>
      <c r="H45" s="3" t="s">
        <v>449</v>
      </c>
      <c r="I45" s="2"/>
      <c r="J45" s="2"/>
      <c r="K45" s="17" t="s">
        <v>447</v>
      </c>
      <c r="L45" s="17" t="s">
        <v>448</v>
      </c>
      <c r="N45" t="str">
        <f>IF(_xlfn.IFNA(VLOOKUP('MDTO &gt; PREMIS'!M45,'PREMIS &gt; MDTO'!B:D,2,FALSE),"true") = "true","",VLOOKUP('MDTO &gt; PREMIS'!M45,'PREMIS &gt; MDTO'!B:D,2,FALSE))</f>
        <v/>
      </c>
    </row>
    <row r="46" spans="1:14" x14ac:dyDescent="0.35">
      <c r="A46" t="s">
        <v>487</v>
      </c>
      <c r="B46">
        <v>6</v>
      </c>
      <c r="C46" t="str">
        <f t="shared" si="0"/>
        <v>I.6</v>
      </c>
      <c r="D46" s="30" t="s">
        <v>21</v>
      </c>
      <c r="E46" s="9" t="s">
        <v>491</v>
      </c>
      <c r="F46" s="12"/>
      <c r="G46" s="14"/>
      <c r="H46" s="2"/>
      <c r="I46" s="2"/>
      <c r="J46" s="2"/>
      <c r="K46" s="17" t="s">
        <v>452</v>
      </c>
      <c r="L46" s="17" t="s">
        <v>448</v>
      </c>
      <c r="N46" t="str">
        <f>IF(_xlfn.IFNA(VLOOKUP('MDTO &gt; PREMIS'!M46,'PREMIS &gt; MDTO'!B:D,2,FALSE),"true") = "true","",VLOOKUP('MDTO &gt; PREMIS'!M46,'PREMIS &gt; MDTO'!B:D,2,FALSE))</f>
        <v/>
      </c>
    </row>
    <row r="47" spans="1:14" x14ac:dyDescent="0.35">
      <c r="A47" t="s">
        <v>487</v>
      </c>
      <c r="B47" t="s">
        <v>467</v>
      </c>
      <c r="C47" t="str">
        <f t="shared" si="0"/>
        <v>I.6.1</v>
      </c>
      <c r="D47" s="30" t="s">
        <v>21</v>
      </c>
      <c r="E47" s="19" t="s">
        <v>491</v>
      </c>
      <c r="F47" s="3" t="s">
        <v>470</v>
      </c>
      <c r="G47" s="2"/>
      <c r="H47" s="2"/>
      <c r="I47" s="2"/>
      <c r="J47" s="2"/>
      <c r="K47" s="17" t="s">
        <v>447</v>
      </c>
      <c r="L47" s="17" t="s">
        <v>448</v>
      </c>
      <c r="N47" t="str">
        <f>IF(_xlfn.IFNA(VLOOKUP('MDTO &gt; PREMIS'!M47,'PREMIS &gt; MDTO'!B:D,2,FALSE),"true") = "true","",VLOOKUP('MDTO &gt; PREMIS'!M47,'PREMIS &gt; MDTO'!B:D,2,FALSE))</f>
        <v/>
      </c>
    </row>
    <row r="48" spans="1:14" ht="15" thickBot="1" x14ac:dyDescent="0.4">
      <c r="A48" t="s">
        <v>487</v>
      </c>
      <c r="B48" t="s">
        <v>477</v>
      </c>
      <c r="C48" t="str">
        <f t="shared" si="0"/>
        <v>I.6.2</v>
      </c>
      <c r="D48" s="30" t="s">
        <v>21</v>
      </c>
      <c r="E48" s="19" t="s">
        <v>491</v>
      </c>
      <c r="F48" s="11" t="s">
        <v>457</v>
      </c>
      <c r="G48" s="2"/>
      <c r="H48" s="2"/>
      <c r="I48" s="2"/>
      <c r="J48" s="2"/>
      <c r="K48" s="17" t="s">
        <v>452</v>
      </c>
      <c r="L48" s="17" t="s">
        <v>448</v>
      </c>
      <c r="N48" t="str">
        <f>IF(_xlfn.IFNA(VLOOKUP('MDTO &gt; PREMIS'!M48,'PREMIS &gt; MDTO'!B:D,2,FALSE),"true") = "true","",VLOOKUP('MDTO &gt; PREMIS'!M48,'PREMIS &gt; MDTO'!B:D,2,FALSE))</f>
        <v/>
      </c>
    </row>
    <row r="49" spans="1:14" x14ac:dyDescent="0.35">
      <c r="A49" t="s">
        <v>487</v>
      </c>
      <c r="B49" t="s">
        <v>479</v>
      </c>
      <c r="C49" t="str">
        <f t="shared" si="0"/>
        <v>I.6.3</v>
      </c>
      <c r="D49" s="30" t="s">
        <v>21</v>
      </c>
      <c r="E49" s="23" t="s">
        <v>491</v>
      </c>
      <c r="F49" s="5" t="s">
        <v>459</v>
      </c>
      <c r="G49" s="3"/>
      <c r="H49" s="2"/>
      <c r="I49" s="2"/>
      <c r="J49" s="2"/>
      <c r="K49" s="17" t="s">
        <v>447</v>
      </c>
      <c r="L49" s="17" t="s">
        <v>448</v>
      </c>
      <c r="N49" t="str">
        <f>IF(_xlfn.IFNA(VLOOKUP('MDTO &gt; PREMIS'!M49,'PREMIS &gt; MDTO'!B:D,2,FALSE),"true") = "true","",VLOOKUP('MDTO &gt; PREMIS'!M49,'PREMIS &gt; MDTO'!B:D,2,FALSE))</f>
        <v/>
      </c>
    </row>
    <row r="50" spans="1:14" ht="15" thickBot="1" x14ac:dyDescent="0.4">
      <c r="A50" t="s">
        <v>487</v>
      </c>
      <c r="B50" t="s">
        <v>492</v>
      </c>
      <c r="C50" t="str">
        <f t="shared" si="0"/>
        <v>I.6.3.1</v>
      </c>
      <c r="D50" s="30" t="s">
        <v>21</v>
      </c>
      <c r="E50" s="23" t="s">
        <v>491</v>
      </c>
      <c r="F50" s="20" t="s">
        <v>459</v>
      </c>
      <c r="G50" s="11" t="s">
        <v>461</v>
      </c>
      <c r="H50" s="2"/>
      <c r="I50" s="2"/>
      <c r="J50" s="2"/>
      <c r="K50" s="17" t="s">
        <v>447</v>
      </c>
      <c r="L50" s="17" t="s">
        <v>448</v>
      </c>
      <c r="N50" t="str">
        <f>IF(_xlfn.IFNA(VLOOKUP('MDTO &gt; PREMIS'!M50,'PREMIS &gt; MDTO'!B:D,2,FALSE),"true") = "true","",VLOOKUP('MDTO &gt; PREMIS'!M50,'PREMIS &gt; MDTO'!B:D,2,FALSE))</f>
        <v/>
      </c>
    </row>
    <row r="51" spans="1:14" x14ac:dyDescent="0.35">
      <c r="A51" t="s">
        <v>487</v>
      </c>
      <c r="B51" t="s">
        <v>493</v>
      </c>
      <c r="C51" t="str">
        <f t="shared" si="0"/>
        <v>I.6.3.2</v>
      </c>
      <c r="D51" s="30" t="s">
        <v>21</v>
      </c>
      <c r="E51" s="23" t="s">
        <v>491</v>
      </c>
      <c r="F51" s="24" t="s">
        <v>459</v>
      </c>
      <c r="G51" s="5" t="s">
        <v>463</v>
      </c>
      <c r="H51" s="3"/>
      <c r="I51" s="2"/>
      <c r="J51" s="2"/>
      <c r="K51" s="17" t="s">
        <v>452</v>
      </c>
      <c r="L51" s="17" t="s">
        <v>448</v>
      </c>
    </row>
    <row r="52" spans="1:14" x14ac:dyDescent="0.35">
      <c r="A52" t="s">
        <v>487</v>
      </c>
      <c r="B52" t="s">
        <v>494</v>
      </c>
      <c r="C52" t="str">
        <f t="shared" si="0"/>
        <v>I.6.3.2.1</v>
      </c>
      <c r="D52" s="30" t="s">
        <v>21</v>
      </c>
      <c r="E52" s="23" t="s">
        <v>491</v>
      </c>
      <c r="F52" s="24" t="s">
        <v>459</v>
      </c>
      <c r="G52" s="20" t="s">
        <v>463</v>
      </c>
      <c r="H52" s="3" t="s">
        <v>446</v>
      </c>
      <c r="I52" s="2"/>
      <c r="J52" s="2"/>
      <c r="K52" s="17" t="s">
        <v>447</v>
      </c>
      <c r="L52" s="17" t="s">
        <v>448</v>
      </c>
      <c r="N52" t="str">
        <f>IF(_xlfn.IFNA(VLOOKUP('MDTO &gt; PREMIS'!M52,'PREMIS &gt; MDTO'!B:D,2,FALSE),"true") = "true","",VLOOKUP('MDTO &gt; PREMIS'!M52,'PREMIS &gt; MDTO'!B:D,2,FALSE))</f>
        <v/>
      </c>
    </row>
    <row r="53" spans="1:14" ht="15" thickBot="1" x14ac:dyDescent="0.4">
      <c r="A53" t="s">
        <v>487</v>
      </c>
      <c r="B53" t="s">
        <v>495</v>
      </c>
      <c r="C53" t="str">
        <f t="shared" si="0"/>
        <v>I.6.3.2.2</v>
      </c>
      <c r="D53" s="30" t="s">
        <v>21</v>
      </c>
      <c r="E53" s="27" t="s">
        <v>491</v>
      </c>
      <c r="F53" s="25" t="s">
        <v>459</v>
      </c>
      <c r="G53" s="26" t="s">
        <v>463</v>
      </c>
      <c r="H53" s="3" t="s">
        <v>449</v>
      </c>
      <c r="I53" s="2"/>
      <c r="J53" s="2"/>
      <c r="K53" s="17" t="s">
        <v>447</v>
      </c>
      <c r="L53" s="17" t="s">
        <v>448</v>
      </c>
      <c r="N53" t="str">
        <f>IF(_xlfn.IFNA(VLOOKUP('MDTO &gt; PREMIS'!M53,'PREMIS &gt; MDTO'!B:D,2,FALSE),"true") = "true","",VLOOKUP('MDTO &gt; PREMIS'!M53,'PREMIS &gt; MDTO'!B:D,2,FALSE))</f>
        <v/>
      </c>
    </row>
    <row r="54" spans="1:14" ht="15" thickBot="1" x14ac:dyDescent="0.4">
      <c r="A54" t="s">
        <v>487</v>
      </c>
      <c r="B54">
        <v>7</v>
      </c>
      <c r="C54" t="str">
        <f t="shared" si="0"/>
        <v>I.7</v>
      </c>
      <c r="D54" s="30" t="s">
        <v>21</v>
      </c>
      <c r="E54" s="9" t="s">
        <v>496</v>
      </c>
      <c r="F54" s="7"/>
      <c r="G54" s="14"/>
      <c r="H54" s="2"/>
      <c r="I54" s="2"/>
      <c r="J54" s="2"/>
      <c r="K54" s="17" t="s">
        <v>452</v>
      </c>
      <c r="L54" s="17" t="s">
        <v>445</v>
      </c>
      <c r="M54" t="s">
        <v>119</v>
      </c>
      <c r="N54" t="str">
        <f>IF(_xlfn.IFNA(VLOOKUP('MDTO &gt; PREMIS'!M54,'PREMIS &gt; MDTO'!B:D,2,FALSE),"true") = "true","",VLOOKUP('MDTO &gt; PREMIS'!M54,'PREMIS &gt; MDTO'!B:D,2,FALSE))</f>
        <v xml:space="preserve">storage </v>
      </c>
    </row>
    <row r="55" spans="1:14" x14ac:dyDescent="0.35">
      <c r="A55" t="s">
        <v>487</v>
      </c>
      <c r="B55" t="s">
        <v>482</v>
      </c>
      <c r="C55" t="str">
        <f t="shared" si="0"/>
        <v>I.7.1</v>
      </c>
      <c r="D55" s="30" t="s">
        <v>21</v>
      </c>
      <c r="E55" s="23" t="s">
        <v>496</v>
      </c>
      <c r="F55" s="5" t="s">
        <v>497</v>
      </c>
      <c r="G55" s="3"/>
      <c r="H55" s="2"/>
      <c r="I55" s="2"/>
      <c r="J55" s="2"/>
      <c r="K55" s="17" t="s">
        <v>452</v>
      </c>
      <c r="L55" s="17" t="s">
        <v>445</v>
      </c>
      <c r="M55" t="s">
        <v>125</v>
      </c>
      <c r="N55" t="str">
        <f>IF(_xlfn.IFNA(VLOOKUP('MDTO &gt; PREMIS'!M55,'PREMIS &gt; MDTO'!B:D,2,FALSE),"true") = "true","",VLOOKUP('MDTO &gt; PREMIS'!M55,'PREMIS &gt; MDTO'!B:D,2,FALSE))</f>
        <v xml:space="preserve">contentLocationType </v>
      </c>
    </row>
    <row r="56" spans="1:14" ht="15" thickBot="1" x14ac:dyDescent="0.4">
      <c r="A56" t="s">
        <v>487</v>
      </c>
      <c r="B56" t="s">
        <v>498</v>
      </c>
      <c r="C56" t="str">
        <f t="shared" si="0"/>
        <v>I.7.1.1</v>
      </c>
      <c r="D56" s="30" t="s">
        <v>21</v>
      </c>
      <c r="E56" s="23" t="s">
        <v>496</v>
      </c>
      <c r="F56" s="20" t="s">
        <v>497</v>
      </c>
      <c r="G56" s="11" t="s">
        <v>499</v>
      </c>
      <c r="H56" s="2"/>
      <c r="I56" s="2"/>
      <c r="J56" s="2"/>
      <c r="K56" s="17" t="s">
        <v>444</v>
      </c>
      <c r="L56" s="17" t="s">
        <v>448</v>
      </c>
      <c r="M56" t="s">
        <v>127</v>
      </c>
      <c r="N56" t="str">
        <f>IF(_xlfn.IFNA(VLOOKUP('MDTO &gt; PREMIS'!M56,'PREMIS &gt; MDTO'!B:D,2,FALSE),"true") = "true","",VLOOKUP('MDTO &gt; PREMIS'!M56,'PREMIS &gt; MDTO'!B:D,2,FALSE))</f>
        <v xml:space="preserve">contentLocationValue </v>
      </c>
    </row>
    <row r="57" spans="1:14" x14ac:dyDescent="0.35">
      <c r="A57" t="s">
        <v>487</v>
      </c>
      <c r="B57" t="s">
        <v>500</v>
      </c>
      <c r="C57" t="str">
        <f t="shared" si="0"/>
        <v>I.7.1.2</v>
      </c>
      <c r="D57" s="30" t="s">
        <v>21</v>
      </c>
      <c r="E57" s="23" t="s">
        <v>496</v>
      </c>
      <c r="F57" s="24" t="s">
        <v>497</v>
      </c>
      <c r="G57" s="5" t="s">
        <v>501</v>
      </c>
      <c r="H57" s="12"/>
      <c r="I57" s="2"/>
      <c r="J57" s="2"/>
      <c r="K57" s="17" t="s">
        <v>447</v>
      </c>
      <c r="L57" s="17" t="s">
        <v>448</v>
      </c>
      <c r="N57" t="str">
        <f>IF(_xlfn.IFNA(VLOOKUP('MDTO &gt; PREMIS'!M57,'PREMIS &gt; MDTO'!B:D,2,FALSE),"true") = "true","",VLOOKUP('MDTO &gt; PREMIS'!M57,'PREMIS &gt; MDTO'!B:D,2,FALSE))</f>
        <v/>
      </c>
    </row>
    <row r="58" spans="1:14" x14ac:dyDescent="0.35">
      <c r="A58" t="s">
        <v>487</v>
      </c>
      <c r="B58" t="s">
        <v>502</v>
      </c>
      <c r="C58" t="str">
        <f t="shared" si="0"/>
        <v>I.7.1.2.1</v>
      </c>
      <c r="D58" s="30" t="s">
        <v>21</v>
      </c>
      <c r="E58" s="23" t="s">
        <v>496</v>
      </c>
      <c r="F58" s="24" t="s">
        <v>497</v>
      </c>
      <c r="G58" s="20" t="s">
        <v>501</v>
      </c>
      <c r="H58" s="3" t="s">
        <v>446</v>
      </c>
      <c r="I58" s="2"/>
      <c r="J58" s="2"/>
      <c r="K58" s="17" t="s">
        <v>447</v>
      </c>
      <c r="L58" s="17" t="s">
        <v>448</v>
      </c>
      <c r="M58" t="s">
        <v>127</v>
      </c>
      <c r="N58" t="str">
        <f>IF(_xlfn.IFNA(VLOOKUP('MDTO &gt; PREMIS'!M58,'PREMIS &gt; MDTO'!B:D,2,FALSE),"true") = "true","",VLOOKUP('MDTO &gt; PREMIS'!M58,'PREMIS &gt; MDTO'!B:D,2,FALSE))</f>
        <v xml:space="preserve">contentLocationValue </v>
      </c>
    </row>
    <row r="59" spans="1:14" ht="15" thickBot="1" x14ac:dyDescent="0.4">
      <c r="A59" t="s">
        <v>487</v>
      </c>
      <c r="B59" t="s">
        <v>503</v>
      </c>
      <c r="C59" t="str">
        <f t="shared" si="0"/>
        <v>I.7.1.2.2</v>
      </c>
      <c r="D59" s="30" t="s">
        <v>21</v>
      </c>
      <c r="E59" s="23" t="s">
        <v>496</v>
      </c>
      <c r="F59" s="25" t="s">
        <v>497</v>
      </c>
      <c r="G59" s="26" t="s">
        <v>501</v>
      </c>
      <c r="H59" s="3" t="s">
        <v>449</v>
      </c>
      <c r="I59" s="2"/>
      <c r="J59" s="2"/>
      <c r="K59" s="17" t="s">
        <v>447</v>
      </c>
      <c r="L59" s="17" t="s">
        <v>448</v>
      </c>
      <c r="N59" t="str">
        <f>IF(_xlfn.IFNA(VLOOKUP('MDTO &gt; PREMIS'!M59,'PREMIS &gt; MDTO'!B:D,2,FALSE),"true") = "true","",VLOOKUP('MDTO &gt; PREMIS'!M59,'PREMIS &gt; MDTO'!B:D,2,FALSE))</f>
        <v/>
      </c>
    </row>
    <row r="60" spans="1:14" ht="15" thickBot="1" x14ac:dyDescent="0.4">
      <c r="A60" t="s">
        <v>487</v>
      </c>
      <c r="B60" t="s">
        <v>483</v>
      </c>
      <c r="C60" t="str">
        <f t="shared" si="0"/>
        <v>I.7.2</v>
      </c>
      <c r="D60" s="30" t="s">
        <v>21</v>
      </c>
      <c r="E60" s="28" t="s">
        <v>496</v>
      </c>
      <c r="F60" s="12" t="s">
        <v>504</v>
      </c>
      <c r="G60" s="10"/>
      <c r="H60" s="2"/>
      <c r="I60" s="2"/>
      <c r="J60" s="2"/>
      <c r="K60" s="17" t="s">
        <v>452</v>
      </c>
      <c r="L60" s="17" t="s">
        <v>445</v>
      </c>
      <c r="M60" t="s">
        <v>127</v>
      </c>
      <c r="N60" t="str">
        <f>IF(_xlfn.IFNA(VLOOKUP('MDTO &gt; PREMIS'!M60,'PREMIS &gt; MDTO'!B:D,2,FALSE),"true") = "true","",VLOOKUP('MDTO &gt; PREMIS'!M60,'PREMIS &gt; MDTO'!B:D,2,FALSE))</f>
        <v xml:space="preserve">contentLocationValue </v>
      </c>
    </row>
    <row r="61" spans="1:14" ht="15" thickBot="1" x14ac:dyDescent="0.4">
      <c r="A61" t="s">
        <v>487</v>
      </c>
      <c r="B61">
        <v>8</v>
      </c>
      <c r="C61" t="str">
        <f t="shared" si="0"/>
        <v>I.8</v>
      </c>
      <c r="D61" s="30" t="s">
        <v>21</v>
      </c>
      <c r="E61" s="9" t="s">
        <v>505</v>
      </c>
      <c r="F61" s="11"/>
      <c r="G61" s="2"/>
      <c r="H61" s="2"/>
      <c r="I61" s="2"/>
      <c r="J61" s="2"/>
      <c r="K61" s="17" t="s">
        <v>452</v>
      </c>
      <c r="L61" s="17" t="s">
        <v>445</v>
      </c>
      <c r="N61" t="str">
        <f>IF(_xlfn.IFNA(VLOOKUP('MDTO &gt; PREMIS'!M61,'PREMIS &gt; MDTO'!B:D,2,FALSE),"true") = "true","",VLOOKUP('MDTO &gt; PREMIS'!M61,'PREMIS &gt; MDTO'!B:D,2,FALSE))</f>
        <v/>
      </c>
    </row>
    <row r="62" spans="1:14" x14ac:dyDescent="0.35">
      <c r="A62" t="s">
        <v>487</v>
      </c>
      <c r="B62" t="s">
        <v>506</v>
      </c>
      <c r="C62" t="str">
        <f t="shared" si="0"/>
        <v>I.8.1</v>
      </c>
      <c r="D62" s="30" t="s">
        <v>21</v>
      </c>
      <c r="E62" s="23" t="s">
        <v>505</v>
      </c>
      <c r="F62" s="5" t="s">
        <v>507</v>
      </c>
      <c r="G62" s="3"/>
      <c r="H62" s="2"/>
      <c r="I62" s="2"/>
      <c r="J62" s="2"/>
      <c r="K62" s="17" t="s">
        <v>444</v>
      </c>
      <c r="L62" s="17" t="s">
        <v>448</v>
      </c>
      <c r="N62" t="str">
        <f>IF(_xlfn.IFNA(VLOOKUP('MDTO &gt; PREMIS'!M62,'PREMIS &gt; MDTO'!B:D,2,FALSE),"true") = "true","",VLOOKUP('MDTO &gt; PREMIS'!M62,'PREMIS &gt; MDTO'!B:D,2,FALSE))</f>
        <v/>
      </c>
    </row>
    <row r="63" spans="1:14" x14ac:dyDescent="0.35">
      <c r="A63" t="s">
        <v>487</v>
      </c>
      <c r="B63" t="s">
        <v>508</v>
      </c>
      <c r="C63" t="str">
        <f t="shared" si="0"/>
        <v>I.8.1.1</v>
      </c>
      <c r="D63" s="30" t="s">
        <v>21</v>
      </c>
      <c r="E63" s="23" t="s">
        <v>505</v>
      </c>
      <c r="F63" s="20" t="s">
        <v>507</v>
      </c>
      <c r="G63" s="3" t="s">
        <v>470</v>
      </c>
      <c r="H63" s="2"/>
      <c r="I63" s="2"/>
      <c r="J63" s="2"/>
      <c r="K63" s="17" t="s">
        <v>447</v>
      </c>
      <c r="L63" s="17" t="s">
        <v>448</v>
      </c>
      <c r="N63" t="str">
        <f>IF(_xlfn.IFNA(VLOOKUP('MDTO &gt; PREMIS'!M63,'PREMIS &gt; MDTO'!B:D,2,FALSE),"true") = "true","",VLOOKUP('MDTO &gt; PREMIS'!M63,'PREMIS &gt; MDTO'!B:D,2,FALSE))</f>
        <v/>
      </c>
    </row>
    <row r="64" spans="1:14" ht="15" thickBot="1" x14ac:dyDescent="0.4">
      <c r="A64" t="s">
        <v>487</v>
      </c>
      <c r="B64" t="s">
        <v>509</v>
      </c>
      <c r="C64" t="str">
        <f t="shared" si="0"/>
        <v>I.8.1.2</v>
      </c>
      <c r="D64" s="30" t="s">
        <v>21</v>
      </c>
      <c r="E64" s="23" t="s">
        <v>505</v>
      </c>
      <c r="F64" s="20" t="s">
        <v>507</v>
      </c>
      <c r="G64" s="11" t="s">
        <v>457</v>
      </c>
      <c r="H64" s="2"/>
      <c r="I64" s="2"/>
      <c r="J64" s="2"/>
      <c r="K64" s="17" t="s">
        <v>452</v>
      </c>
      <c r="L64" s="17" t="s">
        <v>448</v>
      </c>
      <c r="N64" t="str">
        <f>IF(_xlfn.IFNA(VLOOKUP('MDTO &gt; PREMIS'!M64,'PREMIS &gt; MDTO'!B:D,2,FALSE),"true") = "true","",VLOOKUP('MDTO &gt; PREMIS'!M64,'PREMIS &gt; MDTO'!B:D,2,FALSE))</f>
        <v/>
      </c>
    </row>
    <row r="65" spans="1:14" x14ac:dyDescent="0.35">
      <c r="A65" t="s">
        <v>487</v>
      </c>
      <c r="B65" t="s">
        <v>510</v>
      </c>
      <c r="C65" t="str">
        <f t="shared" si="0"/>
        <v>I.8.1.3</v>
      </c>
      <c r="D65" s="30" t="s">
        <v>21</v>
      </c>
      <c r="E65" s="23" t="s">
        <v>505</v>
      </c>
      <c r="F65" s="24" t="s">
        <v>507</v>
      </c>
      <c r="G65" s="5" t="s">
        <v>459</v>
      </c>
      <c r="H65" s="3"/>
      <c r="I65" s="2"/>
      <c r="J65" s="2"/>
      <c r="K65" s="17" t="s">
        <v>447</v>
      </c>
      <c r="L65" s="17" t="s">
        <v>448</v>
      </c>
      <c r="N65" t="str">
        <f>IF(_xlfn.IFNA(VLOOKUP('MDTO &gt; PREMIS'!M65,'PREMIS &gt; MDTO'!B:D,2,FALSE),"true") = "true","",VLOOKUP('MDTO &gt; PREMIS'!M65,'PREMIS &gt; MDTO'!B:D,2,FALSE))</f>
        <v/>
      </c>
    </row>
    <row r="66" spans="1:14" ht="15" thickBot="1" x14ac:dyDescent="0.4">
      <c r="A66" t="s">
        <v>487</v>
      </c>
      <c r="B66" t="s">
        <v>511</v>
      </c>
      <c r="C66" t="str">
        <f t="shared" si="0"/>
        <v>I.8.1.3.1</v>
      </c>
      <c r="D66" s="30" t="s">
        <v>21</v>
      </c>
      <c r="E66" s="23" t="s">
        <v>505</v>
      </c>
      <c r="F66" s="24" t="s">
        <v>507</v>
      </c>
      <c r="G66" s="20" t="s">
        <v>459</v>
      </c>
      <c r="H66" s="11" t="s">
        <v>461</v>
      </c>
      <c r="I66" s="2"/>
      <c r="J66" s="2"/>
      <c r="K66" s="17" t="s">
        <v>447</v>
      </c>
      <c r="L66" s="17" t="s">
        <v>448</v>
      </c>
      <c r="N66" t="str">
        <f>IF(_xlfn.IFNA(VLOOKUP('MDTO &gt; PREMIS'!M66,'PREMIS &gt; MDTO'!B:D,2,FALSE),"true") = "true","",VLOOKUP('MDTO &gt; PREMIS'!M66,'PREMIS &gt; MDTO'!B:D,2,FALSE))</f>
        <v/>
      </c>
    </row>
    <row r="67" spans="1:14" x14ac:dyDescent="0.35">
      <c r="A67" t="s">
        <v>487</v>
      </c>
      <c r="B67" t="s">
        <v>512</v>
      </c>
      <c r="C67" t="str">
        <f t="shared" ref="C67:C130" si="1">A67&amp;"."&amp;B67</f>
        <v>I.8.1.3.2</v>
      </c>
      <c r="D67" s="30" t="s">
        <v>21</v>
      </c>
      <c r="E67" s="23" t="s">
        <v>505</v>
      </c>
      <c r="F67" s="24" t="s">
        <v>507</v>
      </c>
      <c r="G67" s="20" t="s">
        <v>459</v>
      </c>
      <c r="H67" s="8" t="s">
        <v>463</v>
      </c>
      <c r="I67" s="3"/>
      <c r="J67" s="2"/>
      <c r="K67" s="17" t="s">
        <v>452</v>
      </c>
      <c r="L67" s="17" t="s">
        <v>448</v>
      </c>
      <c r="N67" t="str">
        <f>IF(_xlfn.IFNA(VLOOKUP('MDTO &gt; PREMIS'!M67,'PREMIS &gt; MDTO'!B:D,2,FALSE),"true") = "true","",VLOOKUP('MDTO &gt; PREMIS'!M67,'PREMIS &gt; MDTO'!B:D,2,FALSE))</f>
        <v/>
      </c>
    </row>
    <row r="68" spans="1:14" x14ac:dyDescent="0.35">
      <c r="A68" t="s">
        <v>487</v>
      </c>
      <c r="B68" t="s">
        <v>513</v>
      </c>
      <c r="C68" t="str">
        <f t="shared" si="1"/>
        <v>I.8.1.3.2.1</v>
      </c>
      <c r="D68" s="30" t="s">
        <v>21</v>
      </c>
      <c r="E68" s="23" t="s">
        <v>505</v>
      </c>
      <c r="F68" s="24" t="s">
        <v>507</v>
      </c>
      <c r="G68" s="20" t="s">
        <v>459</v>
      </c>
      <c r="H68" s="19" t="s">
        <v>463</v>
      </c>
      <c r="I68" s="3" t="s">
        <v>446</v>
      </c>
      <c r="J68" s="2"/>
      <c r="K68" s="17" t="s">
        <v>447</v>
      </c>
      <c r="L68" s="17" t="s">
        <v>448</v>
      </c>
      <c r="N68" t="str">
        <f>IF(_xlfn.IFNA(VLOOKUP('MDTO &gt; PREMIS'!M68,'PREMIS &gt; MDTO'!B:D,2,FALSE),"true") = "true","",VLOOKUP('MDTO &gt; PREMIS'!M68,'PREMIS &gt; MDTO'!B:D,2,FALSE))</f>
        <v/>
      </c>
    </row>
    <row r="69" spans="1:14" ht="15" thickBot="1" x14ac:dyDescent="0.4">
      <c r="A69" t="s">
        <v>487</v>
      </c>
      <c r="B69" t="s">
        <v>514</v>
      </c>
      <c r="C69" t="str">
        <f t="shared" si="1"/>
        <v>I.8.1.3.2.2</v>
      </c>
      <c r="D69" s="30" t="s">
        <v>21</v>
      </c>
      <c r="E69" s="23" t="s">
        <v>505</v>
      </c>
      <c r="F69" s="25" t="s">
        <v>507</v>
      </c>
      <c r="G69" s="26" t="s">
        <v>459</v>
      </c>
      <c r="H69" s="28" t="s">
        <v>463</v>
      </c>
      <c r="I69" s="3" t="s">
        <v>449</v>
      </c>
      <c r="J69" s="2"/>
      <c r="K69" s="17" t="s">
        <v>447</v>
      </c>
      <c r="L69" s="17" t="s">
        <v>448</v>
      </c>
      <c r="N69" t="str">
        <f>IF(_xlfn.IFNA(VLOOKUP('MDTO &gt; PREMIS'!M69,'PREMIS &gt; MDTO'!B:D,2,FALSE),"true") = "true","",VLOOKUP('MDTO &gt; PREMIS'!M69,'PREMIS &gt; MDTO'!B:D,2,FALSE))</f>
        <v/>
      </c>
    </row>
    <row r="70" spans="1:14" x14ac:dyDescent="0.35">
      <c r="A70" t="s">
        <v>487</v>
      </c>
      <c r="B70" t="s">
        <v>515</v>
      </c>
      <c r="C70" t="str">
        <f t="shared" si="1"/>
        <v>I.8.2</v>
      </c>
      <c r="D70" s="30" t="s">
        <v>21</v>
      </c>
      <c r="E70" s="19" t="s">
        <v>505</v>
      </c>
      <c r="F70" s="12" t="s">
        <v>516</v>
      </c>
      <c r="G70" s="14"/>
      <c r="H70" s="10"/>
      <c r="I70" s="2"/>
      <c r="J70" s="2"/>
      <c r="K70" s="17" t="s">
        <v>452</v>
      </c>
      <c r="L70" s="17" t="s">
        <v>448</v>
      </c>
      <c r="N70" t="str">
        <f>IF(_xlfn.IFNA(VLOOKUP('MDTO &gt; PREMIS'!M70,'PREMIS &gt; MDTO'!B:D,2,FALSE),"true") = "true","",VLOOKUP('MDTO &gt; PREMIS'!M70,'PREMIS &gt; MDTO'!B:D,2,FALSE))</f>
        <v/>
      </c>
    </row>
    <row r="71" spans="1:14" ht="15" thickBot="1" x14ac:dyDescent="0.4">
      <c r="A71" t="s">
        <v>487</v>
      </c>
      <c r="B71" t="s">
        <v>517</v>
      </c>
      <c r="C71" t="str">
        <f t="shared" si="1"/>
        <v>I.8.3</v>
      </c>
      <c r="D71" s="30" t="s">
        <v>21</v>
      </c>
      <c r="E71" s="28" t="s">
        <v>505</v>
      </c>
      <c r="F71" s="3" t="s">
        <v>518</v>
      </c>
      <c r="G71" s="4"/>
      <c r="H71" s="2"/>
      <c r="I71" s="2"/>
      <c r="J71" s="2"/>
      <c r="K71" s="17" t="s">
        <v>452</v>
      </c>
      <c r="L71" s="17" t="s">
        <v>448</v>
      </c>
      <c r="N71" t="str">
        <f>IF(_xlfn.IFNA(VLOOKUP('MDTO &gt; PREMIS'!M71,'PREMIS &gt; MDTO'!B:D,2,FALSE),"true") = "true","",VLOOKUP('MDTO &gt; PREMIS'!M71,'PREMIS &gt; MDTO'!B:D,2,FALSE))</f>
        <v/>
      </c>
    </row>
    <row r="72" spans="1:14" x14ac:dyDescent="0.35">
      <c r="A72" t="s">
        <v>487</v>
      </c>
      <c r="B72">
        <v>9</v>
      </c>
      <c r="C72" t="str">
        <f t="shared" si="1"/>
        <v>I.9</v>
      </c>
      <c r="D72" s="30" t="s">
        <v>21</v>
      </c>
      <c r="E72" s="9" t="s">
        <v>519</v>
      </c>
      <c r="F72" s="3"/>
      <c r="G72" s="2"/>
      <c r="H72" s="2"/>
      <c r="I72" s="2"/>
      <c r="J72" s="2"/>
      <c r="K72" s="17" t="s">
        <v>452</v>
      </c>
      <c r="L72" s="17" t="s">
        <v>445</v>
      </c>
      <c r="N72" t="str">
        <f>IF(_xlfn.IFNA(VLOOKUP('MDTO &gt; PREMIS'!M72,'PREMIS &gt; MDTO'!B:D,2,FALSE),"true") = "true","",VLOOKUP('MDTO &gt; PREMIS'!M72,'PREMIS &gt; MDTO'!B:D,2,FALSE))</f>
        <v/>
      </c>
    </row>
    <row r="73" spans="1:14" ht="15" thickBot="1" x14ac:dyDescent="0.4">
      <c r="A73" t="s">
        <v>487</v>
      </c>
      <c r="B73" t="s">
        <v>520</v>
      </c>
      <c r="C73" t="str">
        <f t="shared" si="1"/>
        <v>I.9.1</v>
      </c>
      <c r="D73" s="30" t="s">
        <v>21</v>
      </c>
      <c r="E73" s="19" t="s">
        <v>519</v>
      </c>
      <c r="F73" s="11" t="s">
        <v>499</v>
      </c>
      <c r="G73" s="4"/>
      <c r="H73" s="2"/>
      <c r="I73" s="2"/>
      <c r="J73" s="2"/>
      <c r="K73" s="17" t="s">
        <v>447</v>
      </c>
      <c r="L73" s="17" t="s">
        <v>448</v>
      </c>
      <c r="N73" t="str">
        <f>IF(_xlfn.IFNA(VLOOKUP('MDTO &gt; PREMIS'!M73,'PREMIS &gt; MDTO'!B:D,2,FALSE),"true") = "true","",VLOOKUP('MDTO &gt; PREMIS'!M73,'PREMIS &gt; MDTO'!B:D,2,FALSE))</f>
        <v/>
      </c>
    </row>
    <row r="74" spans="1:14" x14ac:dyDescent="0.35">
      <c r="A74" t="s">
        <v>487</v>
      </c>
      <c r="B74" t="s">
        <v>521</v>
      </c>
      <c r="C74" t="str">
        <f t="shared" si="1"/>
        <v>I.9.2</v>
      </c>
      <c r="D74" s="30" t="s">
        <v>21</v>
      </c>
      <c r="E74" s="23" t="s">
        <v>519</v>
      </c>
      <c r="F74" s="5" t="s">
        <v>501</v>
      </c>
      <c r="G74" s="12"/>
      <c r="H74" s="2"/>
      <c r="I74" s="2"/>
      <c r="J74" s="2"/>
      <c r="K74" s="17" t="s">
        <v>444</v>
      </c>
      <c r="L74" s="17" t="s">
        <v>448</v>
      </c>
      <c r="N74" t="str">
        <f>IF(_xlfn.IFNA(VLOOKUP('MDTO &gt; PREMIS'!M74,'PREMIS &gt; MDTO'!B:D,2,FALSE),"true") = "true","",VLOOKUP('MDTO &gt; PREMIS'!M74,'PREMIS &gt; MDTO'!B:D,2,FALSE))</f>
        <v/>
      </c>
    </row>
    <row r="75" spans="1:14" x14ac:dyDescent="0.35">
      <c r="A75" t="s">
        <v>487</v>
      </c>
      <c r="B75" t="s">
        <v>522</v>
      </c>
      <c r="C75" t="str">
        <f t="shared" si="1"/>
        <v>I.9.2.1</v>
      </c>
      <c r="D75" s="30" t="s">
        <v>21</v>
      </c>
      <c r="E75" s="23" t="s">
        <v>519</v>
      </c>
      <c r="F75" s="20" t="s">
        <v>501</v>
      </c>
      <c r="G75" s="3" t="s">
        <v>446</v>
      </c>
      <c r="H75" s="2"/>
      <c r="I75" s="2"/>
      <c r="J75" s="2"/>
      <c r="K75" s="17" t="s">
        <v>447</v>
      </c>
      <c r="L75" s="17" t="s">
        <v>448</v>
      </c>
      <c r="N75" t="str">
        <f>IF(_xlfn.IFNA(VLOOKUP('MDTO &gt; PREMIS'!M75,'PREMIS &gt; MDTO'!B:D,2,FALSE),"true") = "true","",VLOOKUP('MDTO &gt; PREMIS'!M75,'PREMIS &gt; MDTO'!B:D,2,FALSE))</f>
        <v/>
      </c>
    </row>
    <row r="76" spans="1:14" ht="15" thickBot="1" x14ac:dyDescent="0.4">
      <c r="A76" t="s">
        <v>487</v>
      </c>
      <c r="B76" t="s">
        <v>523</v>
      </c>
      <c r="C76" t="str">
        <f t="shared" si="1"/>
        <v>I.9.2.2</v>
      </c>
      <c r="D76" s="30" t="s">
        <v>21</v>
      </c>
      <c r="E76" s="27" t="s">
        <v>519</v>
      </c>
      <c r="F76" s="26" t="s">
        <v>501</v>
      </c>
      <c r="G76" s="3" t="s">
        <v>449</v>
      </c>
      <c r="H76" s="2"/>
      <c r="I76" s="2"/>
      <c r="J76" s="2"/>
      <c r="K76" s="17" t="s">
        <v>447</v>
      </c>
      <c r="L76" s="17" t="s">
        <v>448</v>
      </c>
      <c r="N76" t="str">
        <f>IF(_xlfn.IFNA(VLOOKUP('MDTO &gt; PREMIS'!M76,'PREMIS &gt; MDTO'!B:D,2,FALSE),"true") = "true","",VLOOKUP('MDTO &gt; PREMIS'!M76,'PREMIS &gt; MDTO'!B:D,2,FALSE))</f>
        <v/>
      </c>
    </row>
    <row r="77" spans="1:14" ht="15" thickBot="1" x14ac:dyDescent="0.4">
      <c r="A77" t="s">
        <v>487</v>
      </c>
      <c r="B77">
        <v>10</v>
      </c>
      <c r="C77" t="str">
        <f t="shared" si="1"/>
        <v>I.10</v>
      </c>
      <c r="D77" s="30" t="s">
        <v>21</v>
      </c>
      <c r="E77" s="7" t="s">
        <v>524</v>
      </c>
      <c r="F77" s="14"/>
      <c r="G77" s="2"/>
      <c r="H77" s="2"/>
      <c r="I77" s="2"/>
      <c r="J77" s="2"/>
      <c r="K77" s="17" t="s">
        <v>452</v>
      </c>
      <c r="L77" s="17" t="s">
        <v>445</v>
      </c>
      <c r="N77" t="str">
        <f>IF(_xlfn.IFNA(VLOOKUP('MDTO &gt; PREMIS'!M77,'PREMIS &gt; MDTO'!B:D,2,FALSE),"true") = "true","",VLOOKUP('MDTO &gt; PREMIS'!M77,'PREMIS &gt; MDTO'!B:D,2,FALSE))</f>
        <v/>
      </c>
    </row>
    <row r="78" spans="1:14" ht="15" thickBot="1" x14ac:dyDescent="0.4">
      <c r="A78" t="s">
        <v>487</v>
      </c>
      <c r="B78">
        <v>11</v>
      </c>
      <c r="C78" t="str">
        <f t="shared" si="1"/>
        <v>I.11</v>
      </c>
      <c r="D78" s="30" t="s">
        <v>21</v>
      </c>
      <c r="E78" s="8" t="s">
        <v>221</v>
      </c>
      <c r="F78" s="11"/>
      <c r="G78" s="2"/>
      <c r="H78" s="2"/>
      <c r="I78" s="2"/>
      <c r="J78" s="2"/>
      <c r="K78" s="17" t="s">
        <v>452</v>
      </c>
      <c r="L78" s="17" t="s">
        <v>445</v>
      </c>
      <c r="N78" t="str">
        <f>IF(_xlfn.IFNA(VLOOKUP('MDTO &gt; PREMIS'!M78,'PREMIS &gt; MDTO'!B:D,2,FALSE),"true") = "true","",VLOOKUP('MDTO &gt; PREMIS'!M78,'PREMIS &gt; MDTO'!B:D,2,FALSE))</f>
        <v/>
      </c>
    </row>
    <row r="79" spans="1:14" x14ac:dyDescent="0.35">
      <c r="A79" t="s">
        <v>487</v>
      </c>
      <c r="B79" t="s">
        <v>525</v>
      </c>
      <c r="C79" t="str">
        <f t="shared" si="1"/>
        <v>I.11.1</v>
      </c>
      <c r="D79" s="30" t="s">
        <v>21</v>
      </c>
      <c r="E79" s="23" t="s">
        <v>221</v>
      </c>
      <c r="F79" s="5" t="s">
        <v>507</v>
      </c>
      <c r="G79" s="3"/>
      <c r="H79" s="2"/>
      <c r="I79" s="2"/>
      <c r="J79" s="2"/>
      <c r="K79" s="17" t="s">
        <v>447</v>
      </c>
      <c r="L79" s="17" t="s">
        <v>448</v>
      </c>
      <c r="N79" t="str">
        <f>IF(_xlfn.IFNA(VLOOKUP('MDTO &gt; PREMIS'!M79,'PREMIS &gt; MDTO'!B:D,2,FALSE),"true") = "true","",VLOOKUP('MDTO &gt; PREMIS'!M79,'PREMIS &gt; MDTO'!B:D,2,FALSE))</f>
        <v/>
      </c>
    </row>
    <row r="80" spans="1:14" x14ac:dyDescent="0.35">
      <c r="A80" t="s">
        <v>487</v>
      </c>
      <c r="B80" t="s">
        <v>526</v>
      </c>
      <c r="C80" t="str">
        <f t="shared" si="1"/>
        <v>I.11.1.1</v>
      </c>
      <c r="D80" s="30" t="s">
        <v>21</v>
      </c>
      <c r="E80" s="23" t="s">
        <v>221</v>
      </c>
      <c r="F80" s="20" t="s">
        <v>507</v>
      </c>
      <c r="G80" s="3" t="s">
        <v>470</v>
      </c>
      <c r="H80" s="4"/>
      <c r="I80" s="2"/>
      <c r="J80" s="2"/>
      <c r="K80" s="17" t="s">
        <v>447</v>
      </c>
      <c r="L80" s="17" t="s">
        <v>448</v>
      </c>
      <c r="M80" t="s">
        <v>229</v>
      </c>
      <c r="N80" t="str">
        <f>IF(_xlfn.IFNA(VLOOKUP('MDTO &gt; PREMIS'!M80,'PREMIS &gt; MDTO'!B:D,2,FALSE),"true") = "true","",VLOOKUP('MDTO &gt; PREMIS'!M80,'PREMIS &gt; MDTO'!B:D,2,FALSE))</f>
        <v>eventType</v>
      </c>
    </row>
    <row r="81" spans="1:14" ht="15" thickBot="1" x14ac:dyDescent="0.4">
      <c r="A81" t="s">
        <v>487</v>
      </c>
      <c r="B81" t="s">
        <v>527</v>
      </c>
      <c r="C81" t="str">
        <f t="shared" si="1"/>
        <v>I.11.1.2</v>
      </c>
      <c r="D81" s="30" t="s">
        <v>21</v>
      </c>
      <c r="E81" s="23" t="s">
        <v>221</v>
      </c>
      <c r="F81" s="20" t="s">
        <v>507</v>
      </c>
      <c r="G81" s="11" t="s">
        <v>457</v>
      </c>
      <c r="H81" s="4"/>
      <c r="I81" s="2"/>
      <c r="J81" s="2"/>
      <c r="K81" s="17" t="s">
        <v>452</v>
      </c>
      <c r="L81" s="17" t="s">
        <v>448</v>
      </c>
      <c r="N81" t="str">
        <f>IF(_xlfn.IFNA(VLOOKUP('MDTO &gt; PREMIS'!M81,'PREMIS &gt; MDTO'!B:D,2,FALSE),"true") = "true","",VLOOKUP('MDTO &gt; PREMIS'!M81,'PREMIS &gt; MDTO'!B:D,2,FALSE))</f>
        <v/>
      </c>
    </row>
    <row r="82" spans="1:14" x14ac:dyDescent="0.35">
      <c r="A82" t="s">
        <v>487</v>
      </c>
      <c r="B82" t="s">
        <v>528</v>
      </c>
      <c r="C82" t="str">
        <f t="shared" si="1"/>
        <v>I.11.1.3</v>
      </c>
      <c r="D82" s="30" t="s">
        <v>21</v>
      </c>
      <c r="E82" s="23" t="s">
        <v>221</v>
      </c>
      <c r="F82" s="24" t="s">
        <v>507</v>
      </c>
      <c r="G82" s="5" t="s">
        <v>459</v>
      </c>
      <c r="H82" s="6"/>
      <c r="I82" s="2"/>
      <c r="J82" s="2"/>
      <c r="K82" s="17" t="s">
        <v>447</v>
      </c>
      <c r="L82" s="17" t="s">
        <v>448</v>
      </c>
      <c r="N82" t="str">
        <f>IF(_xlfn.IFNA(VLOOKUP('MDTO &gt; PREMIS'!M82,'PREMIS &gt; MDTO'!B:D,2,FALSE),"true") = "true","",VLOOKUP('MDTO &gt; PREMIS'!M82,'PREMIS &gt; MDTO'!B:D,2,FALSE))</f>
        <v/>
      </c>
    </row>
    <row r="83" spans="1:14" ht="15" thickBot="1" x14ac:dyDescent="0.4">
      <c r="A83" t="s">
        <v>487</v>
      </c>
      <c r="B83" t="s">
        <v>529</v>
      </c>
      <c r="C83" t="str">
        <f t="shared" si="1"/>
        <v>I.11.1.3.1</v>
      </c>
      <c r="D83" s="30" t="s">
        <v>21</v>
      </c>
      <c r="E83" s="23" t="s">
        <v>221</v>
      </c>
      <c r="F83" s="24" t="s">
        <v>507</v>
      </c>
      <c r="G83" s="20" t="s">
        <v>459</v>
      </c>
      <c r="H83" s="11" t="s">
        <v>461</v>
      </c>
      <c r="I83" s="2"/>
      <c r="J83" s="2"/>
      <c r="K83" s="17" t="s">
        <v>447</v>
      </c>
      <c r="L83" s="17" t="s">
        <v>448</v>
      </c>
      <c r="N83" t="str">
        <f>IF(_xlfn.IFNA(VLOOKUP('MDTO &gt; PREMIS'!M83,'PREMIS &gt; MDTO'!B:D,2,FALSE),"true") = "true","",VLOOKUP('MDTO &gt; PREMIS'!M83,'PREMIS &gt; MDTO'!B:D,2,FALSE))</f>
        <v/>
      </c>
    </row>
    <row r="84" spans="1:14" x14ac:dyDescent="0.35">
      <c r="A84" t="s">
        <v>487</v>
      </c>
      <c r="B84" t="s">
        <v>530</v>
      </c>
      <c r="C84" t="str">
        <f t="shared" si="1"/>
        <v>I.11.1.3.2</v>
      </c>
      <c r="D84" s="30" t="s">
        <v>21</v>
      </c>
      <c r="E84" s="23" t="s">
        <v>221</v>
      </c>
      <c r="F84" s="24" t="s">
        <v>507</v>
      </c>
      <c r="G84" s="20" t="s">
        <v>459</v>
      </c>
      <c r="H84" s="8" t="s">
        <v>463</v>
      </c>
      <c r="I84" s="3"/>
      <c r="J84" s="2"/>
      <c r="K84" s="17" t="s">
        <v>452</v>
      </c>
      <c r="L84" s="17" t="s">
        <v>448</v>
      </c>
      <c r="N84" t="str">
        <f>IF(_xlfn.IFNA(VLOOKUP('MDTO &gt; PREMIS'!M84,'PREMIS &gt; MDTO'!B:D,2,FALSE),"true") = "true","",VLOOKUP('MDTO &gt; PREMIS'!M84,'PREMIS &gt; MDTO'!B:D,2,FALSE))</f>
        <v/>
      </c>
    </row>
    <row r="85" spans="1:14" x14ac:dyDescent="0.35">
      <c r="A85" t="s">
        <v>487</v>
      </c>
      <c r="B85" t="s">
        <v>531</v>
      </c>
      <c r="C85" t="str">
        <f t="shared" si="1"/>
        <v>I.11.1.3.2.1</v>
      </c>
      <c r="D85" s="30" t="s">
        <v>21</v>
      </c>
      <c r="E85" s="23" t="s">
        <v>221</v>
      </c>
      <c r="F85" s="24" t="s">
        <v>507</v>
      </c>
      <c r="G85" s="20" t="s">
        <v>459</v>
      </c>
      <c r="H85" s="19" t="s">
        <v>463</v>
      </c>
      <c r="I85" s="3" t="s">
        <v>446</v>
      </c>
      <c r="J85" s="2"/>
      <c r="K85" s="17" t="s">
        <v>447</v>
      </c>
      <c r="L85" s="17" t="s">
        <v>448</v>
      </c>
      <c r="N85" t="str">
        <f>IF(_xlfn.IFNA(VLOOKUP('MDTO &gt; PREMIS'!M85,'PREMIS &gt; MDTO'!B:D,2,FALSE),"true") = "true","",VLOOKUP('MDTO &gt; PREMIS'!M85,'PREMIS &gt; MDTO'!B:D,2,FALSE))</f>
        <v/>
      </c>
    </row>
    <row r="86" spans="1:14" ht="15" thickBot="1" x14ac:dyDescent="0.4">
      <c r="A86" t="s">
        <v>487</v>
      </c>
      <c r="B86" t="s">
        <v>532</v>
      </c>
      <c r="C86" t="str">
        <f t="shared" si="1"/>
        <v>I.11.1.3.2.2</v>
      </c>
      <c r="D86" s="30" t="s">
        <v>21</v>
      </c>
      <c r="E86" s="23" t="s">
        <v>221</v>
      </c>
      <c r="F86" s="25" t="s">
        <v>507</v>
      </c>
      <c r="G86" s="26" t="s">
        <v>459</v>
      </c>
      <c r="H86" s="28" t="s">
        <v>463</v>
      </c>
      <c r="I86" s="3" t="s">
        <v>449</v>
      </c>
      <c r="J86" s="2"/>
      <c r="K86" s="17" t="s">
        <v>447</v>
      </c>
      <c r="L86" s="17" t="s">
        <v>448</v>
      </c>
      <c r="N86" t="str">
        <f>IF(_xlfn.IFNA(VLOOKUP('MDTO &gt; PREMIS'!M86,'PREMIS &gt; MDTO'!B:D,2,FALSE),"true") = "true","",VLOOKUP('MDTO &gt; PREMIS'!M86,'PREMIS &gt; MDTO'!B:D,2,FALSE))</f>
        <v/>
      </c>
    </row>
    <row r="87" spans="1:14" ht="15" thickBot="1" x14ac:dyDescent="0.4">
      <c r="A87" t="s">
        <v>487</v>
      </c>
      <c r="B87" t="s">
        <v>533</v>
      </c>
      <c r="C87" t="str">
        <f t="shared" si="1"/>
        <v>I.11.2</v>
      </c>
      <c r="D87" s="30" t="s">
        <v>21</v>
      </c>
      <c r="E87" s="19" t="s">
        <v>221</v>
      </c>
      <c r="F87" s="7" t="s">
        <v>534</v>
      </c>
      <c r="G87" s="14"/>
      <c r="H87" s="10"/>
      <c r="I87" s="2"/>
      <c r="J87" s="2"/>
      <c r="K87" s="17" t="s">
        <v>452</v>
      </c>
      <c r="L87" s="17" t="s">
        <v>448</v>
      </c>
      <c r="M87" t="s">
        <v>231</v>
      </c>
      <c r="N87" t="str">
        <f>IF(_xlfn.IFNA(VLOOKUP('MDTO &gt; PREMIS'!M87,'PREMIS &gt; MDTO'!B:D,2,FALSE),"true") = "true","",VLOOKUP('MDTO &gt; PREMIS'!M87,'PREMIS &gt; MDTO'!B:D,2,FALSE))</f>
        <v>eventDateTime</v>
      </c>
    </row>
    <row r="88" spans="1:14" x14ac:dyDescent="0.35">
      <c r="A88" t="s">
        <v>487</v>
      </c>
      <c r="B88" t="s">
        <v>535</v>
      </c>
      <c r="C88" t="str">
        <f t="shared" si="1"/>
        <v>I.11.3</v>
      </c>
      <c r="D88" s="30" t="s">
        <v>21</v>
      </c>
      <c r="E88" s="23" t="s">
        <v>221</v>
      </c>
      <c r="F88" s="5" t="s">
        <v>536</v>
      </c>
      <c r="G88" s="3"/>
      <c r="H88" s="2"/>
      <c r="I88" s="2"/>
      <c r="J88" s="2"/>
      <c r="K88" s="17" t="s">
        <v>452</v>
      </c>
      <c r="L88" s="17" t="s">
        <v>448</v>
      </c>
      <c r="N88" t="str">
        <f>IF(_xlfn.IFNA(VLOOKUP('MDTO &gt; PREMIS'!M88,'PREMIS &gt; MDTO'!B:D,2,FALSE),"true") = "true","",VLOOKUP('MDTO &gt; PREMIS'!M88,'PREMIS &gt; MDTO'!B:D,2,FALSE))</f>
        <v/>
      </c>
    </row>
    <row r="89" spans="1:14" ht="15" thickBot="1" x14ac:dyDescent="0.4">
      <c r="A89" t="s">
        <v>487</v>
      </c>
      <c r="B89" t="s">
        <v>537</v>
      </c>
      <c r="C89" t="str">
        <f t="shared" si="1"/>
        <v>I.11.3.1</v>
      </c>
      <c r="D89" s="30" t="s">
        <v>21</v>
      </c>
      <c r="E89" s="23" t="s">
        <v>221</v>
      </c>
      <c r="F89" s="20" t="s">
        <v>536</v>
      </c>
      <c r="G89" s="11" t="s">
        <v>538</v>
      </c>
      <c r="H89" s="4"/>
      <c r="I89" s="2"/>
      <c r="J89" s="2"/>
      <c r="K89" s="17" t="s">
        <v>444</v>
      </c>
      <c r="L89" s="17" t="s">
        <v>448</v>
      </c>
      <c r="N89" t="str">
        <f>IF(_xlfn.IFNA(VLOOKUP('MDTO &gt; PREMIS'!M89,'PREMIS &gt; MDTO'!B:D,2,FALSE),"true") = "true","",VLOOKUP('MDTO &gt; PREMIS'!M89,'PREMIS &gt; MDTO'!B:D,2,FALSE))</f>
        <v/>
      </c>
    </row>
    <row r="90" spans="1:14" x14ac:dyDescent="0.35">
      <c r="A90" t="s">
        <v>487</v>
      </c>
      <c r="B90" t="s">
        <v>539</v>
      </c>
      <c r="C90" t="str">
        <f t="shared" si="1"/>
        <v>I.11.3.2</v>
      </c>
      <c r="D90" s="30" t="s">
        <v>21</v>
      </c>
      <c r="E90" s="23" t="s">
        <v>221</v>
      </c>
      <c r="F90" s="24" t="s">
        <v>536</v>
      </c>
      <c r="G90" s="5" t="s">
        <v>540</v>
      </c>
      <c r="H90" s="3"/>
      <c r="I90" s="2"/>
      <c r="J90" s="2"/>
      <c r="K90" s="17" t="s">
        <v>452</v>
      </c>
      <c r="L90" s="17" t="s">
        <v>448</v>
      </c>
      <c r="N90" t="str">
        <f>IF(_xlfn.IFNA(VLOOKUP('MDTO &gt; PREMIS'!M90,'PREMIS &gt; MDTO'!B:D,2,FALSE),"true") = "true","",VLOOKUP('MDTO &gt; PREMIS'!M90,'PREMIS &gt; MDTO'!B:D,2,FALSE))</f>
        <v/>
      </c>
    </row>
    <row r="91" spans="1:14" x14ac:dyDescent="0.35">
      <c r="A91" t="s">
        <v>487</v>
      </c>
      <c r="B91" t="s">
        <v>541</v>
      </c>
      <c r="C91" t="str">
        <f t="shared" si="1"/>
        <v>I.11.3.2.1</v>
      </c>
      <c r="D91" s="30" t="s">
        <v>21</v>
      </c>
      <c r="E91" s="23" t="s">
        <v>221</v>
      </c>
      <c r="F91" s="24" t="s">
        <v>536</v>
      </c>
      <c r="G91" s="20" t="s">
        <v>540</v>
      </c>
      <c r="H91" s="3" t="s">
        <v>446</v>
      </c>
      <c r="I91" s="2"/>
      <c r="J91" s="2"/>
      <c r="K91" s="17" t="s">
        <v>447</v>
      </c>
      <c r="L91" s="17" t="s">
        <v>448</v>
      </c>
      <c r="M91" s="7" t="s">
        <v>256</v>
      </c>
      <c r="N91" t="str">
        <f>IF(_xlfn.IFNA(VLOOKUP('MDTO &gt; PREMIS'!M91,'PREMIS &gt; MDTO'!B:D,2,FALSE),"true") = "true","",VLOOKUP('MDTO &gt; PREMIS'!M91,'PREMIS &gt; MDTO'!B:D,2,FALSE))</f>
        <v>linkingAgentIdentifierValue</v>
      </c>
    </row>
    <row r="92" spans="1:14" ht="15" thickBot="1" x14ac:dyDescent="0.4">
      <c r="A92" t="s">
        <v>487</v>
      </c>
      <c r="B92" t="s">
        <v>542</v>
      </c>
      <c r="C92" t="str">
        <f t="shared" si="1"/>
        <v>I.11.3.2.2</v>
      </c>
      <c r="D92" s="30" t="s">
        <v>21</v>
      </c>
      <c r="E92" s="23" t="s">
        <v>221</v>
      </c>
      <c r="F92" s="25" t="s">
        <v>536</v>
      </c>
      <c r="G92" s="26" t="s">
        <v>540</v>
      </c>
      <c r="H92" s="3" t="s">
        <v>449</v>
      </c>
      <c r="I92" s="2"/>
      <c r="J92" s="2"/>
      <c r="K92" s="17" t="s">
        <v>447</v>
      </c>
      <c r="L92" s="17" t="s">
        <v>448</v>
      </c>
      <c r="N92" t="str">
        <f>IF(_xlfn.IFNA(VLOOKUP('MDTO &gt; PREMIS'!M92,'PREMIS &gt; MDTO'!B:D,2,FALSE),"true") = "true","",VLOOKUP('MDTO &gt; PREMIS'!M92,'PREMIS &gt; MDTO'!B:D,2,FALSE))</f>
        <v/>
      </c>
    </row>
    <row r="93" spans="1:14" ht="15" thickBot="1" x14ac:dyDescent="0.4">
      <c r="A93" t="s">
        <v>487</v>
      </c>
      <c r="B93" t="s">
        <v>543</v>
      </c>
      <c r="C93" t="str">
        <f t="shared" si="1"/>
        <v>I.11.4</v>
      </c>
      <c r="D93" s="30" t="s">
        <v>21</v>
      </c>
      <c r="E93" s="28" t="s">
        <v>221</v>
      </c>
      <c r="F93" s="12" t="s">
        <v>544</v>
      </c>
      <c r="G93" s="14"/>
      <c r="H93" s="2"/>
      <c r="I93" s="2"/>
      <c r="J93" s="2"/>
      <c r="K93" s="17" t="s">
        <v>452</v>
      </c>
      <c r="L93" s="17" t="s">
        <v>448</v>
      </c>
      <c r="M93" t="s">
        <v>247</v>
      </c>
      <c r="N93" t="str">
        <f>IF(_xlfn.IFNA(VLOOKUP('MDTO &gt; PREMIS'!M93,'PREMIS &gt; MDTO'!B:D,2,FALSE),"true") = "true","",VLOOKUP('MDTO &gt; PREMIS'!M93,'PREMIS &gt; MDTO'!B:D,2,FALSE))</f>
        <v>eventOutcomeDetailNote</v>
      </c>
    </row>
    <row r="94" spans="1:14" x14ac:dyDescent="0.35">
      <c r="A94" t="s">
        <v>487</v>
      </c>
      <c r="B94">
        <v>12</v>
      </c>
      <c r="C94" t="str">
        <f t="shared" si="1"/>
        <v>I.12</v>
      </c>
      <c r="D94" s="30" t="s">
        <v>21</v>
      </c>
      <c r="E94" s="9" t="s">
        <v>545</v>
      </c>
      <c r="F94" s="6" t="s">
        <v>546</v>
      </c>
      <c r="G94" s="2"/>
      <c r="H94" s="2"/>
      <c r="I94" s="2"/>
      <c r="J94" s="2"/>
      <c r="K94" s="16" t="s">
        <v>447</v>
      </c>
      <c r="L94" s="17" t="s">
        <v>448</v>
      </c>
      <c r="N94" t="str">
        <f>IF(_xlfn.IFNA(VLOOKUP('MDTO &gt; PREMIS'!M94,'PREMIS &gt; MDTO'!B:D,2,FALSE),"true") = "true","",VLOOKUP('MDTO &gt; PREMIS'!M94,'PREMIS &gt; MDTO'!B:D,2,FALSE))</f>
        <v/>
      </c>
    </row>
    <row r="95" spans="1:14" x14ac:dyDescent="0.35">
      <c r="A95" t="s">
        <v>487</v>
      </c>
      <c r="B95" t="s">
        <v>547</v>
      </c>
      <c r="C95" t="str">
        <f t="shared" si="1"/>
        <v>I.12.1</v>
      </c>
      <c r="D95" s="30" t="s">
        <v>21</v>
      </c>
      <c r="E95" s="19" t="s">
        <v>545</v>
      </c>
      <c r="F95" s="3" t="s">
        <v>470</v>
      </c>
      <c r="G95" s="2"/>
      <c r="H95" s="2"/>
      <c r="I95" s="2"/>
      <c r="J95" s="2"/>
      <c r="K95" s="17" t="s">
        <v>447</v>
      </c>
      <c r="L95" s="17" t="s">
        <v>448</v>
      </c>
      <c r="N95" t="str">
        <f>IF(_xlfn.IFNA(VLOOKUP('MDTO &gt; PREMIS'!M95,'PREMIS &gt; MDTO'!B:D,2,FALSE),"true") = "true","",VLOOKUP('MDTO &gt; PREMIS'!M95,'PREMIS &gt; MDTO'!B:D,2,FALSE))</f>
        <v/>
      </c>
    </row>
    <row r="96" spans="1:14" ht="15" thickBot="1" x14ac:dyDescent="0.4">
      <c r="A96" t="s">
        <v>487</v>
      </c>
      <c r="B96" t="s">
        <v>548</v>
      </c>
      <c r="C96" t="str">
        <f t="shared" si="1"/>
        <v>I.12.2</v>
      </c>
      <c r="D96" s="30" t="s">
        <v>21</v>
      </c>
      <c r="E96" s="19" t="s">
        <v>545</v>
      </c>
      <c r="F96" s="11" t="s">
        <v>457</v>
      </c>
      <c r="G96" s="2"/>
      <c r="H96" s="2"/>
      <c r="I96" s="2"/>
      <c r="J96" s="2"/>
      <c r="K96" s="17" t="s">
        <v>452</v>
      </c>
      <c r="L96" s="17" t="s">
        <v>448</v>
      </c>
      <c r="N96" t="str">
        <f>IF(_xlfn.IFNA(VLOOKUP('MDTO &gt; PREMIS'!M96,'PREMIS &gt; MDTO'!B:D,2,FALSE),"true") = "true","",VLOOKUP('MDTO &gt; PREMIS'!M96,'PREMIS &gt; MDTO'!B:D,2,FALSE))</f>
        <v/>
      </c>
    </row>
    <row r="97" spans="1:14" x14ac:dyDescent="0.35">
      <c r="A97" t="s">
        <v>487</v>
      </c>
      <c r="B97" t="s">
        <v>549</v>
      </c>
      <c r="C97" t="str">
        <f t="shared" si="1"/>
        <v>I.12.3</v>
      </c>
      <c r="D97" s="30" t="s">
        <v>21</v>
      </c>
      <c r="E97" s="23" t="s">
        <v>545</v>
      </c>
      <c r="F97" s="5" t="s">
        <v>459</v>
      </c>
      <c r="G97" s="3"/>
      <c r="H97" s="2"/>
      <c r="I97" s="2"/>
      <c r="J97" s="2"/>
      <c r="K97" s="17" t="s">
        <v>447</v>
      </c>
      <c r="L97" s="17" t="s">
        <v>448</v>
      </c>
      <c r="N97" t="str">
        <f>IF(_xlfn.IFNA(VLOOKUP('MDTO &gt; PREMIS'!M97,'PREMIS &gt; MDTO'!B:D,2,FALSE),"true") = "true","",VLOOKUP('MDTO &gt; PREMIS'!M97,'PREMIS &gt; MDTO'!B:D,2,FALSE))</f>
        <v/>
      </c>
    </row>
    <row r="98" spans="1:14" ht="15" thickBot="1" x14ac:dyDescent="0.4">
      <c r="A98" t="s">
        <v>487</v>
      </c>
      <c r="B98" t="s">
        <v>550</v>
      </c>
      <c r="C98" t="str">
        <f t="shared" si="1"/>
        <v>I.12.3.1</v>
      </c>
      <c r="D98" s="30" t="s">
        <v>21</v>
      </c>
      <c r="E98" s="23" t="s">
        <v>545</v>
      </c>
      <c r="F98" s="20" t="s">
        <v>459</v>
      </c>
      <c r="G98" s="11" t="s">
        <v>461</v>
      </c>
      <c r="H98" s="2"/>
      <c r="I98" s="2"/>
      <c r="J98" s="2"/>
      <c r="K98" s="17" t="s">
        <v>447</v>
      </c>
      <c r="L98" s="17" t="s">
        <v>448</v>
      </c>
      <c r="N98" t="str">
        <f>IF(_xlfn.IFNA(VLOOKUP('MDTO &gt; PREMIS'!M98,'PREMIS &gt; MDTO'!B:D,2,FALSE),"true") = "true","",VLOOKUP('MDTO &gt; PREMIS'!M98,'PREMIS &gt; MDTO'!B:D,2,FALSE))</f>
        <v/>
      </c>
    </row>
    <row r="99" spans="1:14" x14ac:dyDescent="0.35">
      <c r="A99" t="s">
        <v>487</v>
      </c>
      <c r="B99" t="s">
        <v>551</v>
      </c>
      <c r="C99" t="str">
        <f t="shared" si="1"/>
        <v>I.12.3.2</v>
      </c>
      <c r="D99" s="30" t="s">
        <v>21</v>
      </c>
      <c r="E99" s="23" t="s">
        <v>545</v>
      </c>
      <c r="F99" s="24" t="s">
        <v>459</v>
      </c>
      <c r="G99" s="5" t="s">
        <v>463</v>
      </c>
      <c r="H99" s="3"/>
      <c r="I99" s="2"/>
      <c r="J99" s="2"/>
      <c r="K99" s="17" t="s">
        <v>452</v>
      </c>
      <c r="L99" s="17" t="s">
        <v>448</v>
      </c>
      <c r="N99" t="str">
        <f>IF(_xlfn.IFNA(VLOOKUP('MDTO &gt; PREMIS'!M99,'PREMIS &gt; MDTO'!B:D,2,FALSE),"true") = "true","",VLOOKUP('MDTO &gt; PREMIS'!M99,'PREMIS &gt; MDTO'!B:D,2,FALSE))</f>
        <v/>
      </c>
    </row>
    <row r="100" spans="1:14" x14ac:dyDescent="0.35">
      <c r="A100" t="s">
        <v>487</v>
      </c>
      <c r="B100" t="s">
        <v>552</v>
      </c>
      <c r="C100" t="str">
        <f t="shared" si="1"/>
        <v>I.12.3.2.1</v>
      </c>
      <c r="D100" s="30" t="s">
        <v>21</v>
      </c>
      <c r="E100" s="23" t="s">
        <v>545</v>
      </c>
      <c r="F100" s="24" t="s">
        <v>459</v>
      </c>
      <c r="G100" s="20" t="s">
        <v>463</v>
      </c>
      <c r="H100" s="3" t="s">
        <v>446</v>
      </c>
      <c r="I100" s="2"/>
      <c r="J100" s="2"/>
      <c r="K100" s="17" t="s">
        <v>447</v>
      </c>
      <c r="L100" s="17" t="s">
        <v>448</v>
      </c>
      <c r="N100" t="str">
        <f>IF(_xlfn.IFNA(VLOOKUP('MDTO &gt; PREMIS'!M100,'PREMIS &gt; MDTO'!B:D,2,FALSE),"true") = "true","",VLOOKUP('MDTO &gt; PREMIS'!M100,'PREMIS &gt; MDTO'!B:D,2,FALSE))</f>
        <v/>
      </c>
    </row>
    <row r="101" spans="1:14" ht="15" thickBot="1" x14ac:dyDescent="0.4">
      <c r="A101" t="s">
        <v>487</v>
      </c>
      <c r="B101" t="s">
        <v>553</v>
      </c>
      <c r="C101" t="str">
        <f t="shared" si="1"/>
        <v>I.12.3.2.2</v>
      </c>
      <c r="D101" s="30" t="s">
        <v>21</v>
      </c>
      <c r="E101" s="23" t="s">
        <v>545</v>
      </c>
      <c r="F101" s="25" t="s">
        <v>459</v>
      </c>
      <c r="G101" s="26" t="s">
        <v>463</v>
      </c>
      <c r="H101" s="3" t="s">
        <v>449</v>
      </c>
      <c r="I101" s="2"/>
      <c r="J101" s="2"/>
      <c r="K101" s="17" t="s">
        <v>447</v>
      </c>
      <c r="L101" s="17" t="s">
        <v>448</v>
      </c>
      <c r="N101" t="str">
        <f>IF(_xlfn.IFNA(VLOOKUP('MDTO &gt; PREMIS'!M101,'PREMIS &gt; MDTO'!B:D,2,FALSE),"true") = "true","",VLOOKUP('MDTO &gt; PREMIS'!M101,'PREMIS &gt; MDTO'!B:D,2,FALSE))</f>
        <v/>
      </c>
    </row>
    <row r="102" spans="1:14" ht="15" thickBot="1" x14ac:dyDescent="0.4">
      <c r="A102" t="s">
        <v>487</v>
      </c>
      <c r="B102">
        <v>13</v>
      </c>
      <c r="C102" t="str">
        <f t="shared" si="1"/>
        <v>I.13</v>
      </c>
      <c r="D102" s="30" t="s">
        <v>21</v>
      </c>
      <c r="E102" s="8" t="s">
        <v>554</v>
      </c>
      <c r="F102" s="13" t="s">
        <v>546</v>
      </c>
      <c r="G102" s="10"/>
      <c r="H102" s="2"/>
      <c r="I102" s="2"/>
      <c r="J102" s="2"/>
      <c r="K102" s="17" t="s">
        <v>452</v>
      </c>
      <c r="L102" s="17" t="s">
        <v>448</v>
      </c>
      <c r="N102" t="str">
        <f>IF(_xlfn.IFNA(VLOOKUP('MDTO &gt; PREMIS'!M102,'PREMIS &gt; MDTO'!B:D,2,FALSE),"true") = "true","",VLOOKUP('MDTO &gt; PREMIS'!M102,'PREMIS &gt; MDTO'!B:D,2,FALSE))</f>
        <v/>
      </c>
    </row>
    <row r="103" spans="1:14" x14ac:dyDescent="0.35">
      <c r="A103" t="s">
        <v>487</v>
      </c>
      <c r="B103" t="s">
        <v>555</v>
      </c>
      <c r="C103" t="str">
        <f t="shared" si="1"/>
        <v>I.13.1</v>
      </c>
      <c r="D103" s="30" t="s">
        <v>21</v>
      </c>
      <c r="E103" s="23" t="s">
        <v>554</v>
      </c>
      <c r="F103" s="5" t="s">
        <v>556</v>
      </c>
      <c r="G103" s="3"/>
      <c r="H103" s="2"/>
      <c r="I103" s="2"/>
      <c r="J103" s="2"/>
      <c r="K103" s="17" t="s">
        <v>557</v>
      </c>
      <c r="L103" s="17" t="s">
        <v>448</v>
      </c>
      <c r="N103" t="str">
        <f>IF(_xlfn.IFNA(VLOOKUP('MDTO &gt; PREMIS'!M103,'PREMIS &gt; MDTO'!B:D,2,FALSE),"true") = "true","",VLOOKUP('MDTO &gt; PREMIS'!M103,'PREMIS &gt; MDTO'!B:D,2,FALSE))</f>
        <v/>
      </c>
    </row>
    <row r="104" spans="1:14" x14ac:dyDescent="0.35">
      <c r="A104" t="s">
        <v>487</v>
      </c>
      <c r="B104" t="s">
        <v>558</v>
      </c>
      <c r="C104" t="str">
        <f t="shared" si="1"/>
        <v>I.13.1.1</v>
      </c>
      <c r="D104" s="30" t="s">
        <v>21</v>
      </c>
      <c r="E104" s="23" t="s">
        <v>554</v>
      </c>
      <c r="F104" s="20" t="s">
        <v>556</v>
      </c>
      <c r="G104" s="3" t="s">
        <v>470</v>
      </c>
      <c r="H104" s="2"/>
      <c r="I104" s="2"/>
      <c r="J104" s="2"/>
      <c r="K104" s="17" t="s">
        <v>447</v>
      </c>
      <c r="L104" s="17" t="s">
        <v>448</v>
      </c>
      <c r="N104" t="str">
        <f>IF(_xlfn.IFNA(VLOOKUP('MDTO &gt; PREMIS'!M104,'PREMIS &gt; MDTO'!B:D,2,FALSE),"true") = "true","",VLOOKUP('MDTO &gt; PREMIS'!M104,'PREMIS &gt; MDTO'!B:D,2,FALSE))</f>
        <v/>
      </c>
    </row>
    <row r="105" spans="1:14" ht="15" thickBot="1" x14ac:dyDescent="0.4">
      <c r="A105" t="s">
        <v>487</v>
      </c>
      <c r="B105" t="s">
        <v>559</v>
      </c>
      <c r="C105" t="str">
        <f t="shared" si="1"/>
        <v>I.13.1.2</v>
      </c>
      <c r="D105" s="30" t="s">
        <v>21</v>
      </c>
      <c r="E105" s="23" t="s">
        <v>554</v>
      </c>
      <c r="F105" s="20" t="s">
        <v>556</v>
      </c>
      <c r="G105" s="11" t="s">
        <v>457</v>
      </c>
      <c r="H105" s="2"/>
      <c r="I105" s="2"/>
      <c r="J105" s="2"/>
      <c r="K105" s="17" t="s">
        <v>452</v>
      </c>
      <c r="L105" s="17" t="s">
        <v>448</v>
      </c>
      <c r="N105" t="str">
        <f>IF(_xlfn.IFNA(VLOOKUP('MDTO &gt; PREMIS'!M105,'PREMIS &gt; MDTO'!B:D,2,FALSE),"true") = "true","",VLOOKUP('MDTO &gt; PREMIS'!M105,'PREMIS &gt; MDTO'!B:D,2,FALSE))</f>
        <v/>
      </c>
    </row>
    <row r="106" spans="1:14" x14ac:dyDescent="0.35">
      <c r="A106" t="s">
        <v>487</v>
      </c>
      <c r="B106" t="s">
        <v>560</v>
      </c>
      <c r="C106" t="str">
        <f t="shared" si="1"/>
        <v>I.13.1.3</v>
      </c>
      <c r="D106" s="30" t="s">
        <v>21</v>
      </c>
      <c r="E106" s="23" t="s">
        <v>554</v>
      </c>
      <c r="F106" s="24" t="s">
        <v>556</v>
      </c>
      <c r="G106" s="5" t="s">
        <v>459</v>
      </c>
      <c r="H106" s="3"/>
      <c r="I106" s="2"/>
      <c r="J106" s="2"/>
      <c r="K106" s="17" t="s">
        <v>447</v>
      </c>
      <c r="L106" s="17" t="s">
        <v>448</v>
      </c>
      <c r="N106" t="str">
        <f>IF(_xlfn.IFNA(VLOOKUP('MDTO &gt; PREMIS'!M106,'PREMIS &gt; MDTO'!B:D,2,FALSE),"true") = "true","",VLOOKUP('MDTO &gt; PREMIS'!M106,'PREMIS &gt; MDTO'!B:D,2,FALSE))</f>
        <v/>
      </c>
    </row>
    <row r="107" spans="1:14" ht="15" thickBot="1" x14ac:dyDescent="0.4">
      <c r="A107" t="s">
        <v>487</v>
      </c>
      <c r="B107" t="s">
        <v>561</v>
      </c>
      <c r="C107" t="str">
        <f t="shared" si="1"/>
        <v>I.13.1.3.1</v>
      </c>
      <c r="D107" s="30" t="s">
        <v>21</v>
      </c>
      <c r="E107" s="23" t="s">
        <v>554</v>
      </c>
      <c r="F107" s="24" t="s">
        <v>556</v>
      </c>
      <c r="G107" s="20" t="s">
        <v>459</v>
      </c>
      <c r="H107" s="11" t="s">
        <v>461</v>
      </c>
      <c r="I107" s="2"/>
      <c r="J107" s="2"/>
      <c r="K107" s="17" t="s">
        <v>447</v>
      </c>
      <c r="L107" s="17" t="s">
        <v>448</v>
      </c>
      <c r="N107" t="str">
        <f>IF(_xlfn.IFNA(VLOOKUP('MDTO &gt; PREMIS'!M107,'PREMIS &gt; MDTO'!B:D,2,FALSE),"true") = "true","",VLOOKUP('MDTO &gt; PREMIS'!M107,'PREMIS &gt; MDTO'!B:D,2,FALSE))</f>
        <v/>
      </c>
    </row>
    <row r="108" spans="1:14" x14ac:dyDescent="0.35">
      <c r="A108" t="s">
        <v>487</v>
      </c>
      <c r="B108" t="s">
        <v>562</v>
      </c>
      <c r="C108" t="str">
        <f t="shared" si="1"/>
        <v>I.13.1.3.2</v>
      </c>
      <c r="D108" s="30" t="s">
        <v>21</v>
      </c>
      <c r="E108" s="23" t="s">
        <v>554</v>
      </c>
      <c r="F108" s="24" t="s">
        <v>556</v>
      </c>
      <c r="G108" s="24" t="s">
        <v>459</v>
      </c>
      <c r="H108" s="5" t="s">
        <v>463</v>
      </c>
      <c r="I108" s="3"/>
      <c r="J108" s="2"/>
      <c r="K108" s="17" t="s">
        <v>452</v>
      </c>
      <c r="L108" s="17" t="s">
        <v>448</v>
      </c>
      <c r="N108" t="str">
        <f>IF(_xlfn.IFNA(VLOOKUP('MDTO &gt; PREMIS'!M108,'PREMIS &gt; MDTO'!B:D,2,FALSE),"true") = "true","",VLOOKUP('MDTO &gt; PREMIS'!M108,'PREMIS &gt; MDTO'!B:D,2,FALSE))</f>
        <v/>
      </c>
    </row>
    <row r="109" spans="1:14" x14ac:dyDescent="0.35">
      <c r="A109" t="s">
        <v>487</v>
      </c>
      <c r="B109" t="s">
        <v>563</v>
      </c>
      <c r="C109" t="str">
        <f t="shared" si="1"/>
        <v>I.13.1.3.2.1</v>
      </c>
      <c r="D109" s="30" t="s">
        <v>21</v>
      </c>
      <c r="E109" s="23" t="s">
        <v>554</v>
      </c>
      <c r="F109" s="24" t="s">
        <v>556</v>
      </c>
      <c r="G109" s="24" t="s">
        <v>459</v>
      </c>
      <c r="H109" s="20" t="s">
        <v>463</v>
      </c>
      <c r="I109" s="3" t="s">
        <v>446</v>
      </c>
      <c r="J109" s="2"/>
      <c r="K109" s="17" t="s">
        <v>447</v>
      </c>
      <c r="L109" s="17" t="s">
        <v>448</v>
      </c>
      <c r="N109" t="str">
        <f>IF(_xlfn.IFNA(VLOOKUP('MDTO &gt; PREMIS'!M109,'PREMIS &gt; MDTO'!B:D,2,FALSE),"true") = "true","",VLOOKUP('MDTO &gt; PREMIS'!M109,'PREMIS &gt; MDTO'!B:D,2,FALSE))</f>
        <v/>
      </c>
    </row>
    <row r="110" spans="1:14" ht="15" thickBot="1" x14ac:dyDescent="0.4">
      <c r="A110" t="s">
        <v>487</v>
      </c>
      <c r="B110" t="s">
        <v>564</v>
      </c>
      <c r="C110" t="str">
        <f t="shared" si="1"/>
        <v>I.13.1.3.2.2</v>
      </c>
      <c r="D110" s="30" t="s">
        <v>21</v>
      </c>
      <c r="E110" s="23" t="s">
        <v>554</v>
      </c>
      <c r="F110" s="25" t="s">
        <v>556</v>
      </c>
      <c r="G110" s="25" t="s">
        <v>459</v>
      </c>
      <c r="H110" s="26" t="s">
        <v>463</v>
      </c>
      <c r="I110" s="3" t="s">
        <v>449</v>
      </c>
      <c r="J110" s="2"/>
      <c r="K110" s="17" t="s">
        <v>447</v>
      </c>
      <c r="L110" s="17" t="s">
        <v>448</v>
      </c>
      <c r="N110" t="str">
        <f>IF(_xlfn.IFNA(VLOOKUP('MDTO &gt; PREMIS'!M110,'PREMIS &gt; MDTO'!B:D,2,FALSE),"true") = "true","",VLOOKUP('MDTO &gt; PREMIS'!M110,'PREMIS &gt; MDTO'!B:D,2,FALSE))</f>
        <v/>
      </c>
    </row>
    <row r="111" spans="1:14" x14ac:dyDescent="0.35">
      <c r="A111" t="s">
        <v>487</v>
      </c>
      <c r="B111" t="s">
        <v>565</v>
      </c>
      <c r="C111" t="str">
        <f t="shared" si="1"/>
        <v>I.13.2</v>
      </c>
      <c r="D111" s="30" t="s">
        <v>21</v>
      </c>
      <c r="E111" s="19" t="s">
        <v>554</v>
      </c>
      <c r="F111" s="12" t="s">
        <v>566</v>
      </c>
      <c r="G111" s="10"/>
      <c r="H111" s="10"/>
      <c r="I111" s="2"/>
      <c r="J111" s="2"/>
      <c r="K111" s="17" t="s">
        <v>452</v>
      </c>
      <c r="L111" s="17" t="s">
        <v>448</v>
      </c>
      <c r="N111" t="str">
        <f>IF(_xlfn.IFNA(VLOOKUP('MDTO &gt; PREMIS'!M111,'PREMIS &gt; MDTO'!B:D,2,FALSE),"true") = "true","",VLOOKUP('MDTO &gt; PREMIS'!M111,'PREMIS &gt; MDTO'!B:D,2,FALSE))</f>
        <v/>
      </c>
    </row>
    <row r="112" spans="1:14" x14ac:dyDescent="0.35">
      <c r="A112" t="s">
        <v>487</v>
      </c>
      <c r="B112" t="s">
        <v>567</v>
      </c>
      <c r="C112" t="str">
        <f t="shared" si="1"/>
        <v>I.13.3</v>
      </c>
      <c r="D112" s="30" t="s">
        <v>21</v>
      </c>
      <c r="E112" s="19" t="s">
        <v>554</v>
      </c>
      <c r="F112" s="3" t="s">
        <v>568</v>
      </c>
      <c r="G112" s="2"/>
      <c r="H112" s="2"/>
      <c r="I112" s="2"/>
      <c r="J112" s="2"/>
      <c r="K112" s="17" t="s">
        <v>452</v>
      </c>
      <c r="L112" s="17" t="s">
        <v>448</v>
      </c>
      <c r="N112" t="str">
        <f>IF(_xlfn.IFNA(VLOOKUP('MDTO &gt; PREMIS'!M112,'PREMIS &gt; MDTO'!B:D,2,FALSE),"true") = "true","",VLOOKUP('MDTO &gt; PREMIS'!M112,'PREMIS &gt; MDTO'!B:D,2,FALSE))</f>
        <v/>
      </c>
    </row>
    <row r="113" spans="1:14" ht="15" thickBot="1" x14ac:dyDescent="0.4">
      <c r="A113" t="s">
        <v>487</v>
      </c>
      <c r="B113" t="s">
        <v>569</v>
      </c>
      <c r="C113" t="str">
        <f t="shared" si="1"/>
        <v>I.13.4</v>
      </c>
      <c r="D113" s="30" t="s">
        <v>21</v>
      </c>
      <c r="E113" s="19" t="s">
        <v>554</v>
      </c>
      <c r="F113" s="3" t="s">
        <v>518</v>
      </c>
      <c r="G113" s="2"/>
      <c r="H113" s="2"/>
      <c r="I113" s="2"/>
      <c r="J113" s="2"/>
      <c r="K113" s="17" t="s">
        <v>452</v>
      </c>
      <c r="L113" s="17" t="s">
        <v>448</v>
      </c>
      <c r="N113" t="str">
        <f>IF(_xlfn.IFNA(VLOOKUP('MDTO &gt; PREMIS'!M113,'PREMIS &gt; MDTO'!B:D,2,FALSE),"true") = "true","",VLOOKUP('MDTO &gt; PREMIS'!M113,'PREMIS &gt; MDTO'!B:D,2,FALSE))</f>
        <v/>
      </c>
    </row>
    <row r="114" spans="1:14" x14ac:dyDescent="0.35">
      <c r="A114" t="s">
        <v>487</v>
      </c>
      <c r="B114">
        <v>14</v>
      </c>
      <c r="C114" t="str">
        <f t="shared" si="1"/>
        <v>I.14</v>
      </c>
      <c r="D114" s="30" t="s">
        <v>21</v>
      </c>
      <c r="E114" s="8" t="s">
        <v>570</v>
      </c>
      <c r="F114" s="3"/>
      <c r="G114" s="2"/>
      <c r="H114" s="2"/>
      <c r="I114" s="2"/>
      <c r="J114" s="2"/>
      <c r="K114" s="17" t="s">
        <v>452</v>
      </c>
      <c r="L114" s="17" t="s">
        <v>448</v>
      </c>
      <c r="N114" t="str">
        <f>IF(_xlfn.IFNA(VLOOKUP('MDTO &gt; PREMIS'!M114,'PREMIS &gt; MDTO'!B:D,2,FALSE),"true") = "true","",VLOOKUP('MDTO &gt; PREMIS'!M114,'PREMIS &gt; MDTO'!B:D,2,FALSE))</f>
        <v/>
      </c>
    </row>
    <row r="115" spans="1:14" x14ac:dyDescent="0.35">
      <c r="A115" t="s">
        <v>487</v>
      </c>
      <c r="B115" t="s">
        <v>571</v>
      </c>
      <c r="C115" t="str">
        <f t="shared" si="1"/>
        <v>I.14.1</v>
      </c>
      <c r="D115" s="30" t="s">
        <v>21</v>
      </c>
      <c r="E115" s="19" t="s">
        <v>570</v>
      </c>
      <c r="F115" s="3" t="s">
        <v>470</v>
      </c>
      <c r="G115" s="2"/>
      <c r="H115" s="2"/>
      <c r="I115" s="2"/>
      <c r="J115" s="2"/>
      <c r="K115" s="17" t="s">
        <v>447</v>
      </c>
      <c r="L115" s="17" t="s">
        <v>448</v>
      </c>
      <c r="N115" t="str">
        <f>IF(_xlfn.IFNA(VLOOKUP('MDTO &gt; PREMIS'!M115,'PREMIS &gt; MDTO'!B:D,2,FALSE),"true") = "true","",VLOOKUP('MDTO &gt; PREMIS'!M115,'PREMIS &gt; MDTO'!B:D,2,FALSE))</f>
        <v/>
      </c>
    </row>
    <row r="116" spans="1:14" ht="15" thickBot="1" x14ac:dyDescent="0.4">
      <c r="A116" t="s">
        <v>487</v>
      </c>
      <c r="B116" t="s">
        <v>572</v>
      </c>
      <c r="C116" t="str">
        <f t="shared" si="1"/>
        <v>I.14.2</v>
      </c>
      <c r="D116" s="30" t="s">
        <v>21</v>
      </c>
      <c r="E116" s="19" t="s">
        <v>570</v>
      </c>
      <c r="F116" s="11" t="s">
        <v>457</v>
      </c>
      <c r="G116" s="2"/>
      <c r="H116" s="2"/>
      <c r="I116" s="2"/>
      <c r="J116" s="2"/>
      <c r="K116" s="17" t="s">
        <v>452</v>
      </c>
      <c r="L116" s="17" t="s">
        <v>448</v>
      </c>
      <c r="N116" t="str">
        <f>IF(_xlfn.IFNA(VLOOKUP('MDTO &gt; PREMIS'!M116,'PREMIS &gt; MDTO'!B:D,2,FALSE),"true") = "true","",VLOOKUP('MDTO &gt; PREMIS'!M116,'PREMIS &gt; MDTO'!B:D,2,FALSE))</f>
        <v/>
      </c>
    </row>
    <row r="117" spans="1:14" x14ac:dyDescent="0.35">
      <c r="A117" t="s">
        <v>487</v>
      </c>
      <c r="B117" t="s">
        <v>573</v>
      </c>
      <c r="C117" t="str">
        <f t="shared" si="1"/>
        <v>I.14.3</v>
      </c>
      <c r="D117" s="30" t="s">
        <v>21</v>
      </c>
      <c r="E117" s="23" t="s">
        <v>570</v>
      </c>
      <c r="F117" s="5" t="s">
        <v>459</v>
      </c>
      <c r="G117" s="3"/>
      <c r="H117" s="2"/>
      <c r="I117" s="2"/>
      <c r="J117" s="2"/>
      <c r="K117" s="17" t="s">
        <v>447</v>
      </c>
      <c r="L117" s="17" t="s">
        <v>448</v>
      </c>
      <c r="N117" t="str">
        <f>IF(_xlfn.IFNA(VLOOKUP('MDTO &gt; PREMIS'!M117,'PREMIS &gt; MDTO'!B:D,2,FALSE),"true") = "true","",VLOOKUP('MDTO &gt; PREMIS'!M117,'PREMIS &gt; MDTO'!B:D,2,FALSE))</f>
        <v/>
      </c>
    </row>
    <row r="118" spans="1:14" ht="15" thickBot="1" x14ac:dyDescent="0.4">
      <c r="A118" t="s">
        <v>487</v>
      </c>
      <c r="B118" t="s">
        <v>574</v>
      </c>
      <c r="C118" t="str">
        <f t="shared" si="1"/>
        <v>I.14.3.1</v>
      </c>
      <c r="D118" s="30" t="s">
        <v>21</v>
      </c>
      <c r="E118" s="23" t="s">
        <v>570</v>
      </c>
      <c r="F118" s="20" t="s">
        <v>459</v>
      </c>
      <c r="G118" s="11" t="s">
        <v>461</v>
      </c>
      <c r="H118" s="2"/>
      <c r="I118" s="2"/>
      <c r="J118" s="2"/>
      <c r="K118" s="17" t="s">
        <v>447</v>
      </c>
      <c r="L118" s="17" t="s">
        <v>448</v>
      </c>
      <c r="N118" t="str">
        <f>IF(_xlfn.IFNA(VLOOKUP('MDTO &gt; PREMIS'!M118,'PREMIS &gt; MDTO'!B:D,2,FALSE),"true") = "true","",VLOOKUP('MDTO &gt; PREMIS'!M118,'PREMIS &gt; MDTO'!B:D,2,FALSE))</f>
        <v/>
      </c>
    </row>
    <row r="119" spans="1:14" x14ac:dyDescent="0.35">
      <c r="A119" t="s">
        <v>487</v>
      </c>
      <c r="B119" t="s">
        <v>575</v>
      </c>
      <c r="C119" t="str">
        <f t="shared" si="1"/>
        <v>I.14.3.2</v>
      </c>
      <c r="D119" s="30" t="s">
        <v>21</v>
      </c>
      <c r="E119" s="23" t="s">
        <v>570</v>
      </c>
      <c r="F119" s="24" t="s">
        <v>459</v>
      </c>
      <c r="G119" s="5" t="s">
        <v>463</v>
      </c>
      <c r="H119" s="3"/>
      <c r="I119" s="2"/>
      <c r="J119" s="2"/>
      <c r="K119" s="17" t="s">
        <v>452</v>
      </c>
      <c r="L119" s="17" t="s">
        <v>448</v>
      </c>
      <c r="N119" t="str">
        <f>IF(_xlfn.IFNA(VLOOKUP('MDTO &gt; PREMIS'!M119,'PREMIS &gt; MDTO'!B:D,2,FALSE),"true") = "true","",VLOOKUP('MDTO &gt; PREMIS'!M119,'PREMIS &gt; MDTO'!B:D,2,FALSE))</f>
        <v/>
      </c>
    </row>
    <row r="120" spans="1:14" x14ac:dyDescent="0.35">
      <c r="A120" t="s">
        <v>487</v>
      </c>
      <c r="B120" t="s">
        <v>576</v>
      </c>
      <c r="C120" t="str">
        <f t="shared" si="1"/>
        <v>I.14.3.2.1</v>
      </c>
      <c r="D120" s="30" t="s">
        <v>21</v>
      </c>
      <c r="E120" s="23" t="s">
        <v>570</v>
      </c>
      <c r="F120" s="24" t="s">
        <v>459</v>
      </c>
      <c r="G120" s="20" t="s">
        <v>463</v>
      </c>
      <c r="H120" s="3" t="s">
        <v>446</v>
      </c>
      <c r="I120" s="2"/>
      <c r="J120" s="2"/>
      <c r="K120" s="17" t="s">
        <v>447</v>
      </c>
      <c r="L120" s="17" t="s">
        <v>448</v>
      </c>
      <c r="N120" t="str">
        <f>IF(_xlfn.IFNA(VLOOKUP('MDTO &gt; PREMIS'!M120,'PREMIS &gt; MDTO'!B:D,2,FALSE),"true") = "true","",VLOOKUP('MDTO &gt; PREMIS'!M120,'PREMIS &gt; MDTO'!B:D,2,FALSE))</f>
        <v/>
      </c>
    </row>
    <row r="121" spans="1:14" ht="15" thickBot="1" x14ac:dyDescent="0.4">
      <c r="A121" t="s">
        <v>487</v>
      </c>
      <c r="B121" t="s">
        <v>577</v>
      </c>
      <c r="C121" t="str">
        <f t="shared" si="1"/>
        <v>I.14.3.2.2</v>
      </c>
      <c r="D121" s="30" t="s">
        <v>21</v>
      </c>
      <c r="E121" s="23" t="s">
        <v>570</v>
      </c>
      <c r="F121" s="25" t="s">
        <v>459</v>
      </c>
      <c r="G121" s="26" t="s">
        <v>463</v>
      </c>
      <c r="H121" s="3" t="s">
        <v>449</v>
      </c>
      <c r="I121" s="2"/>
      <c r="J121" s="2"/>
      <c r="K121" s="17" t="s">
        <v>447</v>
      </c>
      <c r="L121" s="17" t="s">
        <v>448</v>
      </c>
      <c r="N121" t="str">
        <f>IF(_xlfn.IFNA(VLOOKUP('MDTO &gt; PREMIS'!M121,'PREMIS &gt; MDTO'!B:D,2,FALSE),"true") = "true","",VLOOKUP('MDTO &gt; PREMIS'!M121,'PREMIS &gt; MDTO'!B:D,2,FALSE))</f>
        <v/>
      </c>
    </row>
    <row r="122" spans="1:14" x14ac:dyDescent="0.35">
      <c r="A122" t="s">
        <v>487</v>
      </c>
      <c r="B122">
        <v>15</v>
      </c>
      <c r="C122" t="str">
        <f t="shared" si="1"/>
        <v>I.15</v>
      </c>
      <c r="D122" s="30" t="s">
        <v>21</v>
      </c>
      <c r="E122" s="8" t="s">
        <v>578</v>
      </c>
      <c r="F122" s="12"/>
      <c r="G122" s="10"/>
      <c r="H122" s="2"/>
      <c r="I122" s="2"/>
      <c r="J122" s="2"/>
      <c r="K122" s="17" t="s">
        <v>452</v>
      </c>
      <c r="L122" s="17" t="s">
        <v>445</v>
      </c>
      <c r="M122" t="s">
        <v>181</v>
      </c>
      <c r="N122" t="str">
        <f>IF(_xlfn.IFNA(VLOOKUP('MDTO &gt; PREMIS'!M122,'PREMIS &gt; MDTO'!B:D,2,FALSE),"true") = "true","",VLOOKUP('MDTO &gt; PREMIS'!M122,'PREMIS &gt; MDTO'!B:D,2,FALSE))</f>
        <v xml:space="preserve">relationship </v>
      </c>
    </row>
    <row r="123" spans="1:14" ht="15" thickBot="1" x14ac:dyDescent="0.4">
      <c r="A123" t="s">
        <v>487</v>
      </c>
      <c r="B123" t="s">
        <v>579</v>
      </c>
      <c r="C123" t="str">
        <f t="shared" si="1"/>
        <v>I.15.1</v>
      </c>
      <c r="D123" s="30" t="s">
        <v>21</v>
      </c>
      <c r="E123" s="19" t="s">
        <v>578</v>
      </c>
      <c r="F123" s="11" t="s">
        <v>461</v>
      </c>
      <c r="G123" s="2"/>
      <c r="H123" s="2"/>
      <c r="I123" s="2"/>
      <c r="J123" s="2"/>
      <c r="K123" s="17" t="s">
        <v>447</v>
      </c>
      <c r="L123" s="17" t="s">
        <v>448</v>
      </c>
      <c r="N123" t="str">
        <f>IF(_xlfn.IFNA(VLOOKUP('MDTO &gt; PREMIS'!M123,'PREMIS &gt; MDTO'!B:D,2,FALSE),"true") = "true","",VLOOKUP('MDTO &gt; PREMIS'!M123,'PREMIS &gt; MDTO'!B:D,2,FALSE))</f>
        <v/>
      </c>
    </row>
    <row r="124" spans="1:14" x14ac:dyDescent="0.35">
      <c r="A124" t="s">
        <v>487</v>
      </c>
      <c r="B124" t="s">
        <v>580</v>
      </c>
      <c r="C124" t="str">
        <f t="shared" si="1"/>
        <v>I.15.2</v>
      </c>
      <c r="D124" s="30" t="s">
        <v>21</v>
      </c>
      <c r="E124" s="23" t="s">
        <v>578</v>
      </c>
      <c r="F124" s="5" t="s">
        <v>463</v>
      </c>
      <c r="G124" s="12"/>
      <c r="H124" s="2"/>
      <c r="I124" s="2"/>
      <c r="J124" s="2"/>
      <c r="K124" s="17" t="s">
        <v>447</v>
      </c>
      <c r="L124" s="17" t="s">
        <v>448</v>
      </c>
      <c r="N124" t="str">
        <f>IF(_xlfn.IFNA(VLOOKUP('MDTO &gt; PREMIS'!M124,'PREMIS &gt; MDTO'!B:D,2,FALSE),"true") = "true","",VLOOKUP('MDTO &gt; PREMIS'!M124,'PREMIS &gt; MDTO'!B:D,2,FALSE))</f>
        <v/>
      </c>
    </row>
    <row r="125" spans="1:14" x14ac:dyDescent="0.35">
      <c r="A125" t="s">
        <v>487</v>
      </c>
      <c r="B125" t="s">
        <v>581</v>
      </c>
      <c r="C125" t="str">
        <f t="shared" si="1"/>
        <v>I.15.2.1</v>
      </c>
      <c r="D125" s="30" t="s">
        <v>21</v>
      </c>
      <c r="E125" s="23" t="s">
        <v>578</v>
      </c>
      <c r="F125" s="20" t="s">
        <v>463</v>
      </c>
      <c r="G125" s="3" t="s">
        <v>446</v>
      </c>
      <c r="H125" s="2"/>
      <c r="I125" s="2"/>
      <c r="J125" s="2"/>
      <c r="K125" s="17" t="s">
        <v>447</v>
      </c>
      <c r="L125" s="17" t="s">
        <v>448</v>
      </c>
      <c r="M125" t="s">
        <v>192</v>
      </c>
      <c r="N125" t="str">
        <f>IF(_xlfn.IFNA(VLOOKUP('MDTO &gt; PREMIS'!M125,'PREMIS &gt; MDTO'!B:D,2,FALSE),"true") = "true","",VLOOKUP('MDTO &gt; PREMIS'!M125,'PREMIS &gt; MDTO'!B:D,2,FALSE))</f>
        <v xml:space="preserve">relatedObjectIdentifierValue </v>
      </c>
    </row>
    <row r="126" spans="1:14" ht="15" thickBot="1" x14ac:dyDescent="0.4">
      <c r="A126" t="s">
        <v>487</v>
      </c>
      <c r="B126" t="s">
        <v>582</v>
      </c>
      <c r="C126" t="str">
        <f t="shared" si="1"/>
        <v>I.15.2.2</v>
      </c>
      <c r="D126" s="30" t="s">
        <v>21</v>
      </c>
      <c r="E126" s="27" t="s">
        <v>578</v>
      </c>
      <c r="F126" s="26" t="s">
        <v>463</v>
      </c>
      <c r="G126" s="3" t="s">
        <v>449</v>
      </c>
      <c r="H126" s="2"/>
      <c r="I126" s="2"/>
      <c r="J126" s="2"/>
      <c r="K126" s="17" t="s">
        <v>447</v>
      </c>
      <c r="L126" s="17" t="s">
        <v>448</v>
      </c>
      <c r="N126" t="str">
        <f>IF(_xlfn.IFNA(VLOOKUP('MDTO &gt; PREMIS'!M126,'PREMIS &gt; MDTO'!B:D,2,FALSE),"true") = "true","",VLOOKUP('MDTO &gt; PREMIS'!M126,'PREMIS &gt; MDTO'!B:D,2,FALSE))</f>
        <v/>
      </c>
    </row>
    <row r="127" spans="1:14" x14ac:dyDescent="0.35">
      <c r="A127" t="s">
        <v>487</v>
      </c>
      <c r="B127">
        <v>16</v>
      </c>
      <c r="C127" t="str">
        <f t="shared" si="1"/>
        <v>I.16</v>
      </c>
      <c r="D127" s="30" t="s">
        <v>21</v>
      </c>
      <c r="E127" s="9" t="s">
        <v>583</v>
      </c>
      <c r="F127" s="12"/>
      <c r="G127" s="2"/>
      <c r="H127" s="2"/>
      <c r="I127" s="2"/>
      <c r="J127" s="2"/>
      <c r="K127" s="17" t="s">
        <v>452</v>
      </c>
      <c r="L127" s="17" t="s">
        <v>445</v>
      </c>
      <c r="M127" t="s">
        <v>181</v>
      </c>
      <c r="N127" t="str">
        <f>IF(_xlfn.IFNA(VLOOKUP('MDTO &gt; PREMIS'!M127,'PREMIS &gt; MDTO'!B:D,2,FALSE),"true") = "true","",VLOOKUP('MDTO &gt; PREMIS'!M127,'PREMIS &gt; MDTO'!B:D,2,FALSE))</f>
        <v xml:space="preserve">relationship </v>
      </c>
    </row>
    <row r="128" spans="1:14" ht="15" thickBot="1" x14ac:dyDescent="0.4">
      <c r="A128" t="s">
        <v>487</v>
      </c>
      <c r="B128" t="s">
        <v>584</v>
      </c>
      <c r="C128" t="str">
        <f t="shared" si="1"/>
        <v>I.16.1</v>
      </c>
      <c r="D128" s="30" t="s">
        <v>21</v>
      </c>
      <c r="E128" s="19" t="s">
        <v>583</v>
      </c>
      <c r="F128" s="11" t="s">
        <v>461</v>
      </c>
      <c r="G128" s="4"/>
      <c r="H128" s="2"/>
      <c r="I128" s="2"/>
      <c r="J128" s="2"/>
      <c r="K128" s="17" t="s">
        <v>447</v>
      </c>
      <c r="L128" s="17" t="s">
        <v>448</v>
      </c>
      <c r="N128" t="str">
        <f>IF(_xlfn.IFNA(VLOOKUP('MDTO &gt; PREMIS'!M128,'PREMIS &gt; MDTO'!B:D,2,FALSE),"true") = "true","",VLOOKUP('MDTO &gt; PREMIS'!M128,'PREMIS &gt; MDTO'!B:D,2,FALSE))</f>
        <v/>
      </c>
    </row>
    <row r="129" spans="1:14" x14ac:dyDescent="0.35">
      <c r="A129" t="s">
        <v>487</v>
      </c>
      <c r="B129" t="s">
        <v>585</v>
      </c>
      <c r="C129" t="str">
        <f t="shared" si="1"/>
        <v>I.16.2</v>
      </c>
      <c r="D129" s="30" t="s">
        <v>21</v>
      </c>
      <c r="E129" s="23" t="s">
        <v>583</v>
      </c>
      <c r="F129" s="5" t="s">
        <v>463</v>
      </c>
      <c r="G129" s="12"/>
      <c r="H129" s="2"/>
      <c r="I129" s="2"/>
      <c r="J129" s="2"/>
      <c r="K129" s="17" t="s">
        <v>447</v>
      </c>
      <c r="L129" s="17" t="s">
        <v>448</v>
      </c>
      <c r="N129" t="str">
        <f>IF(_xlfn.IFNA(VLOOKUP('MDTO &gt; PREMIS'!M129,'PREMIS &gt; MDTO'!B:D,2,FALSE),"true") = "true","",VLOOKUP('MDTO &gt; PREMIS'!M129,'PREMIS &gt; MDTO'!B:D,2,FALSE))</f>
        <v/>
      </c>
    </row>
    <row r="130" spans="1:14" x14ac:dyDescent="0.35">
      <c r="A130" t="s">
        <v>487</v>
      </c>
      <c r="B130" t="s">
        <v>586</v>
      </c>
      <c r="C130" t="str">
        <f t="shared" si="1"/>
        <v>I.16.2.1</v>
      </c>
      <c r="D130" s="30" t="s">
        <v>21</v>
      </c>
      <c r="E130" s="23" t="s">
        <v>583</v>
      </c>
      <c r="F130" s="20" t="s">
        <v>463</v>
      </c>
      <c r="G130" s="3" t="s">
        <v>446</v>
      </c>
      <c r="H130" s="4"/>
      <c r="I130" s="2"/>
      <c r="J130" s="2"/>
      <c r="K130" s="17" t="s">
        <v>447</v>
      </c>
      <c r="L130" s="17" t="s">
        <v>448</v>
      </c>
      <c r="M130" t="s">
        <v>192</v>
      </c>
      <c r="N130" t="str">
        <f>IF(_xlfn.IFNA(VLOOKUP('MDTO &gt; PREMIS'!M130,'PREMIS &gt; MDTO'!B:D,2,FALSE),"true") = "true","",VLOOKUP('MDTO &gt; PREMIS'!M130,'PREMIS &gt; MDTO'!B:D,2,FALSE))</f>
        <v xml:space="preserve">relatedObjectIdentifierValue </v>
      </c>
    </row>
    <row r="131" spans="1:14" ht="15" thickBot="1" x14ac:dyDescent="0.4">
      <c r="A131" t="s">
        <v>487</v>
      </c>
      <c r="B131" t="s">
        <v>587</v>
      </c>
      <c r="C131" t="str">
        <f t="shared" ref="C131:C194" si="2">A131&amp;"."&amp;B131</f>
        <v>I.16.2.2</v>
      </c>
      <c r="D131" s="30" t="s">
        <v>21</v>
      </c>
      <c r="E131" s="23" t="s">
        <v>583</v>
      </c>
      <c r="F131" s="26" t="s">
        <v>463</v>
      </c>
      <c r="G131" s="3" t="s">
        <v>449</v>
      </c>
      <c r="H131" s="4" t="s">
        <v>546</v>
      </c>
      <c r="I131" s="2"/>
      <c r="J131" s="2"/>
      <c r="K131" s="17" t="s">
        <v>447</v>
      </c>
      <c r="L131" s="17" t="s">
        <v>448</v>
      </c>
      <c r="N131" t="str">
        <f>IF(_xlfn.IFNA(VLOOKUP('MDTO &gt; PREMIS'!M131,'PREMIS &gt; MDTO'!B:D,2,FALSE),"true") = "true","",VLOOKUP('MDTO &gt; PREMIS'!M131,'PREMIS &gt; MDTO'!B:D,2,FALSE))</f>
        <v/>
      </c>
    </row>
    <row r="132" spans="1:14" x14ac:dyDescent="0.35">
      <c r="A132" t="s">
        <v>487</v>
      </c>
      <c r="B132">
        <v>17</v>
      </c>
      <c r="C132" t="str">
        <f t="shared" si="2"/>
        <v>I.17</v>
      </c>
      <c r="D132" s="30" t="s">
        <v>21</v>
      </c>
      <c r="E132" s="8" t="s">
        <v>588</v>
      </c>
      <c r="F132" s="12"/>
      <c r="G132" s="2"/>
      <c r="H132" s="2"/>
      <c r="I132" s="2"/>
      <c r="J132" s="2"/>
      <c r="K132" s="17" t="s">
        <v>452</v>
      </c>
      <c r="L132" s="17" t="s">
        <v>445</v>
      </c>
      <c r="M132" t="s">
        <v>181</v>
      </c>
      <c r="N132" t="str">
        <f>IF(_xlfn.IFNA(VLOOKUP('MDTO &gt; PREMIS'!M132,'PREMIS &gt; MDTO'!B:D,2,FALSE),"true") = "true","",VLOOKUP('MDTO &gt; PREMIS'!M132,'PREMIS &gt; MDTO'!B:D,2,FALSE))</f>
        <v xml:space="preserve">relationship </v>
      </c>
    </row>
    <row r="133" spans="1:14" ht="15" thickBot="1" x14ac:dyDescent="0.4">
      <c r="A133" t="s">
        <v>487</v>
      </c>
      <c r="B133" t="s">
        <v>589</v>
      </c>
      <c r="C133" t="str">
        <f t="shared" si="2"/>
        <v>I.17.1</v>
      </c>
      <c r="D133" s="30" t="s">
        <v>21</v>
      </c>
      <c r="E133" s="19" t="s">
        <v>588</v>
      </c>
      <c r="F133" s="11" t="s">
        <v>590</v>
      </c>
      <c r="G133" s="4"/>
      <c r="H133" s="2"/>
      <c r="I133" s="2"/>
      <c r="J133" s="2"/>
      <c r="K133" s="17" t="s">
        <v>447</v>
      </c>
      <c r="L133" s="17" t="s">
        <v>448</v>
      </c>
      <c r="N133" t="str">
        <f>IF(_xlfn.IFNA(VLOOKUP('MDTO &gt; PREMIS'!M133,'PREMIS &gt; MDTO'!B:D,2,FALSE),"true") = "true","",VLOOKUP('MDTO &gt; PREMIS'!M133,'PREMIS &gt; MDTO'!B:D,2,FALSE))</f>
        <v/>
      </c>
    </row>
    <row r="134" spans="1:14" x14ac:dyDescent="0.35">
      <c r="A134" t="s">
        <v>487</v>
      </c>
      <c r="B134" t="s">
        <v>591</v>
      </c>
      <c r="C134" t="str">
        <f t="shared" si="2"/>
        <v>I.17.2</v>
      </c>
      <c r="D134" s="30" t="s">
        <v>21</v>
      </c>
      <c r="E134" s="23" t="s">
        <v>588</v>
      </c>
      <c r="F134" s="5" t="s">
        <v>592</v>
      </c>
      <c r="G134" s="12"/>
      <c r="H134" s="2"/>
      <c r="I134" s="2"/>
      <c r="J134" s="2"/>
      <c r="K134" s="17" t="s">
        <v>447</v>
      </c>
      <c r="L134" s="17" t="s">
        <v>448</v>
      </c>
      <c r="N134" t="str">
        <f>IF(_xlfn.IFNA(VLOOKUP('MDTO &gt; PREMIS'!M134,'PREMIS &gt; MDTO'!B:D,2,FALSE),"true") = "true","",VLOOKUP('MDTO &gt; PREMIS'!M134,'PREMIS &gt; MDTO'!B:D,2,FALSE))</f>
        <v/>
      </c>
    </row>
    <row r="135" spans="1:14" x14ac:dyDescent="0.35">
      <c r="A135" t="s">
        <v>487</v>
      </c>
      <c r="B135" t="s">
        <v>593</v>
      </c>
      <c r="C135" t="str">
        <f t="shared" si="2"/>
        <v>I.17.2.1</v>
      </c>
      <c r="D135" s="30" t="s">
        <v>21</v>
      </c>
      <c r="E135" s="23" t="s">
        <v>588</v>
      </c>
      <c r="F135" s="20" t="s">
        <v>592</v>
      </c>
      <c r="G135" s="3" t="s">
        <v>446</v>
      </c>
      <c r="H135" s="4"/>
      <c r="I135" s="2"/>
      <c r="J135" s="2"/>
      <c r="K135" s="17" t="s">
        <v>447</v>
      </c>
      <c r="L135" s="17" t="s">
        <v>448</v>
      </c>
      <c r="M135" t="s">
        <v>192</v>
      </c>
      <c r="N135" t="str">
        <f>IF(_xlfn.IFNA(VLOOKUP('MDTO &gt; PREMIS'!M135,'PREMIS &gt; MDTO'!B:D,2,FALSE),"true") = "true","",VLOOKUP('MDTO &gt; PREMIS'!M135,'PREMIS &gt; MDTO'!B:D,2,FALSE))</f>
        <v xml:space="preserve">relatedObjectIdentifierValue </v>
      </c>
    </row>
    <row r="136" spans="1:14" ht="15" thickBot="1" x14ac:dyDescent="0.4">
      <c r="A136" t="s">
        <v>487</v>
      </c>
      <c r="B136" t="s">
        <v>594</v>
      </c>
      <c r="C136" t="str">
        <f t="shared" si="2"/>
        <v>I.17.2.2</v>
      </c>
      <c r="D136" s="30" t="s">
        <v>21</v>
      </c>
      <c r="E136" s="27" t="s">
        <v>588</v>
      </c>
      <c r="F136" s="26" t="s">
        <v>592</v>
      </c>
      <c r="G136" s="3" t="s">
        <v>449</v>
      </c>
      <c r="H136" s="4" t="s">
        <v>546</v>
      </c>
      <c r="I136" s="2"/>
      <c r="J136" s="2"/>
      <c r="K136" s="17" t="s">
        <v>447</v>
      </c>
      <c r="L136" s="17" t="s">
        <v>448</v>
      </c>
      <c r="N136" t="str">
        <f>IF(_xlfn.IFNA(VLOOKUP('MDTO &gt; PREMIS'!M136,'PREMIS &gt; MDTO'!B:D,2,FALSE),"true") = "true","",VLOOKUP('MDTO &gt; PREMIS'!M136,'PREMIS &gt; MDTO'!B:D,2,FALSE))</f>
        <v/>
      </c>
    </row>
    <row r="137" spans="1:14" ht="15" thickBot="1" x14ac:dyDescent="0.4">
      <c r="A137" t="s">
        <v>487</v>
      </c>
      <c r="B137">
        <v>18</v>
      </c>
      <c r="C137" t="str">
        <f t="shared" si="2"/>
        <v>I.18</v>
      </c>
      <c r="D137" s="30" t="s">
        <v>21</v>
      </c>
      <c r="E137" s="9" t="s">
        <v>595</v>
      </c>
      <c r="F137" s="7"/>
      <c r="G137" s="2"/>
      <c r="H137" s="2"/>
      <c r="I137" s="2"/>
      <c r="J137" s="2"/>
      <c r="K137" s="17" t="s">
        <v>452</v>
      </c>
      <c r="L137" s="17" t="s">
        <v>445</v>
      </c>
      <c r="M137" t="s">
        <v>181</v>
      </c>
      <c r="N137" t="str">
        <f>IF(_xlfn.IFNA(VLOOKUP('MDTO &gt; PREMIS'!M137,'PREMIS &gt; MDTO'!B:D,2,FALSE),"true") = "true","",VLOOKUP('MDTO &gt; PREMIS'!M137,'PREMIS &gt; MDTO'!B:D,2,FALSE))</f>
        <v xml:space="preserve">relationship </v>
      </c>
    </row>
    <row r="138" spans="1:14" x14ac:dyDescent="0.35">
      <c r="A138" t="s">
        <v>487</v>
      </c>
      <c r="B138" t="s">
        <v>596</v>
      </c>
      <c r="C138" t="str">
        <f t="shared" si="2"/>
        <v>I.18.1</v>
      </c>
      <c r="D138" s="30" t="s">
        <v>21</v>
      </c>
      <c r="E138" s="23" t="s">
        <v>595</v>
      </c>
      <c r="F138" s="5" t="s">
        <v>507</v>
      </c>
      <c r="G138" s="3"/>
      <c r="H138" s="2"/>
      <c r="I138" s="2"/>
      <c r="J138" s="2"/>
      <c r="K138" s="38" t="s">
        <v>447</v>
      </c>
      <c r="L138" s="17" t="s">
        <v>448</v>
      </c>
      <c r="N138" t="str">
        <f>IF(_xlfn.IFNA(VLOOKUP('MDTO &gt; PREMIS'!M138,'PREMIS &gt; MDTO'!B:D,2,FALSE),"true") = "true","",VLOOKUP('MDTO &gt; PREMIS'!M138,'PREMIS &gt; MDTO'!B:D,2,FALSE))</f>
        <v/>
      </c>
    </row>
    <row r="139" spans="1:14" x14ac:dyDescent="0.35">
      <c r="A139" t="s">
        <v>487</v>
      </c>
      <c r="B139" t="s">
        <v>597</v>
      </c>
      <c r="C139" t="str">
        <f t="shared" si="2"/>
        <v>I.18.1.1</v>
      </c>
      <c r="D139" s="30" t="s">
        <v>21</v>
      </c>
      <c r="E139" s="23" t="s">
        <v>595</v>
      </c>
      <c r="F139" s="20" t="s">
        <v>507</v>
      </c>
      <c r="G139" s="3" t="s">
        <v>470</v>
      </c>
      <c r="H139" s="4"/>
      <c r="I139" s="2"/>
      <c r="J139" s="2"/>
      <c r="K139" s="17" t="s">
        <v>447</v>
      </c>
      <c r="L139" s="17" t="s">
        <v>448</v>
      </c>
      <c r="M139" t="s">
        <v>183</v>
      </c>
      <c r="N139" t="str">
        <f>IF(_xlfn.IFNA(VLOOKUP('MDTO &gt; PREMIS'!M139,'PREMIS &gt; MDTO'!B:D,2,FALSE),"true") = "true","",VLOOKUP('MDTO &gt; PREMIS'!M139,'PREMIS &gt; MDTO'!B:D,2,FALSE))</f>
        <v xml:space="preserve">relationshipType </v>
      </c>
    </row>
    <row r="140" spans="1:14" ht="15" thickBot="1" x14ac:dyDescent="0.4">
      <c r="A140" t="s">
        <v>487</v>
      </c>
      <c r="B140" t="s">
        <v>598</v>
      </c>
      <c r="C140" t="str">
        <f t="shared" si="2"/>
        <v>I.18.1.2</v>
      </c>
      <c r="D140" s="30" t="s">
        <v>21</v>
      </c>
      <c r="E140" s="23" t="s">
        <v>595</v>
      </c>
      <c r="F140" s="20" t="s">
        <v>507</v>
      </c>
      <c r="G140" s="11" t="s">
        <v>457</v>
      </c>
      <c r="H140" s="4"/>
      <c r="I140" s="2"/>
      <c r="J140" s="2"/>
      <c r="K140" s="17" t="s">
        <v>452</v>
      </c>
      <c r="L140" s="17" t="s">
        <v>448</v>
      </c>
      <c r="N140" t="str">
        <f>IF(_xlfn.IFNA(VLOOKUP('MDTO &gt; PREMIS'!M140,'PREMIS &gt; MDTO'!B:D,2,FALSE),"true") = "true","",VLOOKUP('MDTO &gt; PREMIS'!M140,'PREMIS &gt; MDTO'!B:D,2,FALSE))</f>
        <v/>
      </c>
    </row>
    <row r="141" spans="1:14" x14ac:dyDescent="0.35">
      <c r="A141" t="s">
        <v>487</v>
      </c>
      <c r="B141" t="s">
        <v>599</v>
      </c>
      <c r="C141" t="str">
        <f t="shared" si="2"/>
        <v>I.18.1.3</v>
      </c>
      <c r="D141" s="30" t="s">
        <v>21</v>
      </c>
      <c r="E141" s="23" t="s">
        <v>595</v>
      </c>
      <c r="F141" s="24" t="s">
        <v>507</v>
      </c>
      <c r="G141" s="5" t="s">
        <v>459</v>
      </c>
      <c r="H141" s="3"/>
      <c r="I141" s="2"/>
      <c r="J141" s="2"/>
      <c r="K141" s="17" t="s">
        <v>447</v>
      </c>
      <c r="L141" s="17" t="s">
        <v>448</v>
      </c>
      <c r="N141" t="str">
        <f>IF(_xlfn.IFNA(VLOOKUP('MDTO &gt; PREMIS'!M141,'PREMIS &gt; MDTO'!B:D,2,FALSE),"true") = "true","",VLOOKUP('MDTO &gt; PREMIS'!M141,'PREMIS &gt; MDTO'!B:D,2,FALSE))</f>
        <v/>
      </c>
    </row>
    <row r="142" spans="1:14" ht="15" thickBot="1" x14ac:dyDescent="0.4">
      <c r="A142" t="s">
        <v>487</v>
      </c>
      <c r="B142" t="s">
        <v>600</v>
      </c>
      <c r="C142" t="str">
        <f t="shared" si="2"/>
        <v>I.18.1.3.1</v>
      </c>
      <c r="D142" s="30" t="s">
        <v>21</v>
      </c>
      <c r="E142" s="23" t="s">
        <v>595</v>
      </c>
      <c r="F142" s="24" t="s">
        <v>507</v>
      </c>
      <c r="G142" s="20" t="s">
        <v>459</v>
      </c>
      <c r="H142" s="11" t="s">
        <v>461</v>
      </c>
      <c r="I142" s="4" t="s">
        <v>546</v>
      </c>
      <c r="J142" s="2"/>
      <c r="K142" s="17" t="s">
        <v>447</v>
      </c>
      <c r="L142" s="17" t="s">
        <v>448</v>
      </c>
      <c r="N142" t="str">
        <f>IF(_xlfn.IFNA(VLOOKUP('MDTO &gt; PREMIS'!M142,'PREMIS &gt; MDTO'!B:D,2,FALSE),"true") = "true","",VLOOKUP('MDTO &gt; PREMIS'!M142,'PREMIS &gt; MDTO'!B:D,2,FALSE))</f>
        <v/>
      </c>
    </row>
    <row r="143" spans="1:14" x14ac:dyDescent="0.35">
      <c r="A143" t="s">
        <v>487</v>
      </c>
      <c r="B143" t="s">
        <v>601</v>
      </c>
      <c r="C143" t="str">
        <f t="shared" si="2"/>
        <v>I.18.1.3.2</v>
      </c>
      <c r="D143" s="30" t="s">
        <v>21</v>
      </c>
      <c r="E143" s="23" t="s">
        <v>595</v>
      </c>
      <c r="F143" s="24" t="s">
        <v>507</v>
      </c>
      <c r="G143" s="24" t="s">
        <v>459</v>
      </c>
      <c r="H143" s="5" t="s">
        <v>463</v>
      </c>
      <c r="I143" s="3"/>
      <c r="J143" s="2"/>
      <c r="K143" s="17" t="s">
        <v>452</v>
      </c>
      <c r="L143" s="17" t="s">
        <v>448</v>
      </c>
      <c r="N143" t="str">
        <f>IF(_xlfn.IFNA(VLOOKUP('MDTO &gt; PREMIS'!M143,'PREMIS &gt; MDTO'!B:D,2,FALSE),"true") = "true","",VLOOKUP('MDTO &gt; PREMIS'!M143,'PREMIS &gt; MDTO'!B:D,2,FALSE))</f>
        <v/>
      </c>
    </row>
    <row r="144" spans="1:14" x14ac:dyDescent="0.35">
      <c r="A144" t="s">
        <v>487</v>
      </c>
      <c r="B144" t="s">
        <v>602</v>
      </c>
      <c r="C144" t="str">
        <f t="shared" si="2"/>
        <v>I.18.1.3.2.1</v>
      </c>
      <c r="D144" s="30" t="s">
        <v>21</v>
      </c>
      <c r="E144" s="23" t="s">
        <v>595</v>
      </c>
      <c r="F144" s="24" t="s">
        <v>507</v>
      </c>
      <c r="G144" s="24" t="s">
        <v>459</v>
      </c>
      <c r="H144" s="20" t="s">
        <v>463</v>
      </c>
      <c r="I144" s="3" t="s">
        <v>446</v>
      </c>
      <c r="J144" s="4"/>
      <c r="K144" s="17" t="s">
        <v>447</v>
      </c>
      <c r="L144" s="17" t="s">
        <v>448</v>
      </c>
      <c r="N144" t="str">
        <f>IF(_xlfn.IFNA(VLOOKUP('MDTO &gt; PREMIS'!M144,'PREMIS &gt; MDTO'!B:D,2,FALSE),"true") = "true","",VLOOKUP('MDTO &gt; PREMIS'!M144,'PREMIS &gt; MDTO'!B:D,2,FALSE))</f>
        <v/>
      </c>
    </row>
    <row r="145" spans="1:15" ht="15" thickBot="1" x14ac:dyDescent="0.4">
      <c r="A145" t="s">
        <v>487</v>
      </c>
      <c r="B145" t="s">
        <v>603</v>
      </c>
      <c r="C145" t="str">
        <f t="shared" si="2"/>
        <v>I.18.1.3.2.2</v>
      </c>
      <c r="D145" s="30" t="s">
        <v>21</v>
      </c>
      <c r="E145" s="23" t="s">
        <v>595</v>
      </c>
      <c r="F145" s="24" t="s">
        <v>507</v>
      </c>
      <c r="G145" s="25" t="s">
        <v>459</v>
      </c>
      <c r="H145" s="26" t="s">
        <v>463</v>
      </c>
      <c r="I145" s="3" t="s">
        <v>449</v>
      </c>
      <c r="J145" s="4"/>
      <c r="K145" s="17" t="s">
        <v>447</v>
      </c>
      <c r="L145" s="17" t="s">
        <v>448</v>
      </c>
      <c r="N145" t="str">
        <f>IF(_xlfn.IFNA(VLOOKUP('MDTO &gt; PREMIS'!M145,'PREMIS &gt; MDTO'!B:D,2,FALSE),"true") = "true","",VLOOKUP('MDTO &gt; PREMIS'!M145,'PREMIS &gt; MDTO'!B:D,2,FALSE))</f>
        <v/>
      </c>
    </row>
    <row r="146" spans="1:15" x14ac:dyDescent="0.35">
      <c r="A146" t="s">
        <v>487</v>
      </c>
      <c r="B146" t="s">
        <v>604</v>
      </c>
      <c r="C146" t="str">
        <f t="shared" si="2"/>
        <v>I.18.2</v>
      </c>
      <c r="D146" s="30" t="s">
        <v>21</v>
      </c>
      <c r="E146" s="23" t="s">
        <v>595</v>
      </c>
      <c r="F146" s="5" t="s">
        <v>605</v>
      </c>
      <c r="G146" s="12"/>
      <c r="H146" s="10"/>
      <c r="I146" s="2"/>
      <c r="J146" s="2"/>
      <c r="K146" s="17" t="s">
        <v>447</v>
      </c>
      <c r="L146" s="17" t="s">
        <v>448</v>
      </c>
      <c r="N146" t="str">
        <f>IF(_xlfn.IFNA(VLOOKUP('MDTO &gt; PREMIS'!M146,'PREMIS &gt; MDTO'!B:D,2,FALSE),"true") = "true","",VLOOKUP('MDTO &gt; PREMIS'!M146,'PREMIS &gt; MDTO'!B:D,2,FALSE))</f>
        <v/>
      </c>
    </row>
    <row r="147" spans="1:15" ht="15" thickBot="1" x14ac:dyDescent="0.4">
      <c r="A147" t="s">
        <v>487</v>
      </c>
      <c r="B147" t="s">
        <v>606</v>
      </c>
      <c r="C147" t="str">
        <f t="shared" si="2"/>
        <v>I.18.2.1.</v>
      </c>
      <c r="D147" s="30" t="s">
        <v>21</v>
      </c>
      <c r="E147" s="23" t="s">
        <v>595</v>
      </c>
      <c r="F147" s="20" t="s">
        <v>605</v>
      </c>
      <c r="G147" s="11" t="s">
        <v>461</v>
      </c>
      <c r="H147" s="2"/>
      <c r="I147" s="2"/>
      <c r="J147" s="2"/>
      <c r="K147" s="17" t="s">
        <v>447</v>
      </c>
      <c r="L147" s="17" t="s">
        <v>448</v>
      </c>
      <c r="N147" t="str">
        <f>IF(_xlfn.IFNA(VLOOKUP('MDTO &gt; PREMIS'!M147,'PREMIS &gt; MDTO'!B:D,2,FALSE),"true") = "true","",VLOOKUP('MDTO &gt; PREMIS'!M147,'PREMIS &gt; MDTO'!B:D,2,FALSE))</f>
        <v/>
      </c>
    </row>
    <row r="148" spans="1:15" x14ac:dyDescent="0.35">
      <c r="A148" t="s">
        <v>487</v>
      </c>
      <c r="B148" t="s">
        <v>607</v>
      </c>
      <c r="C148" t="str">
        <f t="shared" si="2"/>
        <v>I.18.2.2</v>
      </c>
      <c r="D148" s="30" t="s">
        <v>21</v>
      </c>
      <c r="E148" s="23" t="s">
        <v>595</v>
      </c>
      <c r="F148" s="24" t="s">
        <v>605</v>
      </c>
      <c r="G148" s="5" t="s">
        <v>463</v>
      </c>
      <c r="H148" s="3"/>
      <c r="I148" s="2"/>
      <c r="J148" s="2"/>
      <c r="K148" s="17" t="s">
        <v>452</v>
      </c>
      <c r="L148" s="17" t="s">
        <v>448</v>
      </c>
      <c r="N148" t="str">
        <f>IF(_xlfn.IFNA(VLOOKUP('MDTO &gt; PREMIS'!M148,'PREMIS &gt; MDTO'!B:D,2,FALSE),"true") = "true","",VLOOKUP('MDTO &gt; PREMIS'!M148,'PREMIS &gt; MDTO'!B:D,2,FALSE))</f>
        <v/>
      </c>
    </row>
    <row r="149" spans="1:15" x14ac:dyDescent="0.35">
      <c r="A149" t="s">
        <v>487</v>
      </c>
      <c r="B149" t="s">
        <v>608</v>
      </c>
      <c r="C149" t="str">
        <f t="shared" si="2"/>
        <v>I.18.2.2.1</v>
      </c>
      <c r="D149" s="30" t="s">
        <v>21</v>
      </c>
      <c r="E149" s="23" t="s">
        <v>595</v>
      </c>
      <c r="F149" s="24" t="s">
        <v>605</v>
      </c>
      <c r="G149" s="20" t="s">
        <v>463</v>
      </c>
      <c r="H149" s="3" t="s">
        <v>446</v>
      </c>
      <c r="I149" s="2"/>
      <c r="J149" s="2"/>
      <c r="K149" s="17" t="s">
        <v>447</v>
      </c>
      <c r="L149" s="17" t="s">
        <v>448</v>
      </c>
      <c r="M149" s="7" t="s">
        <v>192</v>
      </c>
      <c r="N149" t="str">
        <f>IF(_xlfn.IFNA(VLOOKUP('MDTO &gt; PREMIS'!M149,'PREMIS &gt; MDTO'!B:D,2,FALSE),"true") = "true","",VLOOKUP('MDTO &gt; PREMIS'!M149,'PREMIS &gt; MDTO'!B:D,2,FALSE))</f>
        <v xml:space="preserve">relatedObjectIdentifierValue </v>
      </c>
    </row>
    <row r="150" spans="1:15" ht="15" thickBot="1" x14ac:dyDescent="0.4">
      <c r="A150" t="s">
        <v>487</v>
      </c>
      <c r="B150" t="s">
        <v>609</v>
      </c>
      <c r="C150" t="str">
        <f t="shared" si="2"/>
        <v>I.18.2.2.2</v>
      </c>
      <c r="D150" s="30" t="s">
        <v>21</v>
      </c>
      <c r="E150" s="23" t="s">
        <v>595</v>
      </c>
      <c r="F150" s="25" t="s">
        <v>605</v>
      </c>
      <c r="G150" s="26" t="s">
        <v>463</v>
      </c>
      <c r="H150" s="3" t="s">
        <v>449</v>
      </c>
      <c r="I150" s="2"/>
      <c r="J150" s="2"/>
      <c r="K150" s="17" t="s">
        <v>447</v>
      </c>
      <c r="L150" s="17" t="s">
        <v>448</v>
      </c>
      <c r="N150" t="str">
        <f>IF(_xlfn.IFNA(VLOOKUP('MDTO &gt; PREMIS'!M150,'PREMIS &gt; MDTO'!B:D,2,FALSE),"true") = "true","",VLOOKUP('MDTO &gt; PREMIS'!M150,'PREMIS &gt; MDTO'!B:D,2,FALSE))</f>
        <v/>
      </c>
    </row>
    <row r="151" spans="1:15" x14ac:dyDescent="0.35">
      <c r="A151" t="s">
        <v>487</v>
      </c>
      <c r="B151">
        <v>19</v>
      </c>
      <c r="C151" t="str">
        <f t="shared" si="2"/>
        <v>I.19</v>
      </c>
      <c r="D151" s="30" t="s">
        <v>21</v>
      </c>
      <c r="E151" s="8" t="s">
        <v>610</v>
      </c>
      <c r="F151" s="15"/>
      <c r="G151" s="10"/>
      <c r="H151" s="2"/>
      <c r="I151" s="2"/>
      <c r="J151" s="2"/>
      <c r="K151" s="17" t="s">
        <v>452</v>
      </c>
      <c r="L151" s="17" t="s">
        <v>445</v>
      </c>
      <c r="N151" t="str">
        <f>IF(_xlfn.IFNA(VLOOKUP('MDTO &gt; PREMIS'!M151,'PREMIS &gt; MDTO'!B:D,2,FALSE),"true") = "true","",VLOOKUP('MDTO &gt; PREMIS'!M151,'PREMIS &gt; MDTO'!B:D,2,FALSE))</f>
        <v/>
      </c>
    </row>
    <row r="152" spans="1:15" ht="15" thickBot="1" x14ac:dyDescent="0.4">
      <c r="A152" t="s">
        <v>487</v>
      </c>
      <c r="B152" t="s">
        <v>611</v>
      </c>
      <c r="C152" t="str">
        <f t="shared" si="2"/>
        <v>I.19.1</v>
      </c>
      <c r="D152" s="30" t="s">
        <v>21</v>
      </c>
      <c r="E152" s="19" t="s">
        <v>610</v>
      </c>
      <c r="F152" s="11" t="s">
        <v>590</v>
      </c>
      <c r="G152" s="2"/>
      <c r="H152" s="2"/>
      <c r="I152" s="2"/>
      <c r="J152" s="2"/>
      <c r="K152" s="17" t="s">
        <v>447</v>
      </c>
      <c r="L152" s="17" t="s">
        <v>448</v>
      </c>
      <c r="N152" t="str">
        <f>IF(_xlfn.IFNA(VLOOKUP('MDTO &gt; PREMIS'!M152,'PREMIS &gt; MDTO'!B:D,2,FALSE),"true") = "true","",VLOOKUP('MDTO &gt; PREMIS'!M152,'PREMIS &gt; MDTO'!B:D,2,FALSE))</f>
        <v/>
      </c>
      <c r="O152" s="36"/>
    </row>
    <row r="153" spans="1:15" x14ac:dyDescent="0.35">
      <c r="A153" t="s">
        <v>487</v>
      </c>
      <c r="B153" t="s">
        <v>612</v>
      </c>
      <c r="C153" t="str">
        <f t="shared" si="2"/>
        <v>I.19.2</v>
      </c>
      <c r="D153" s="30" t="s">
        <v>21</v>
      </c>
      <c r="E153" s="23" t="s">
        <v>610</v>
      </c>
      <c r="F153" s="5" t="s">
        <v>592</v>
      </c>
      <c r="G153" s="3"/>
      <c r="H153" s="2"/>
      <c r="I153" s="2"/>
      <c r="J153" s="2"/>
      <c r="K153" s="17" t="s">
        <v>452</v>
      </c>
      <c r="L153" s="17" t="s">
        <v>448</v>
      </c>
      <c r="N153" t="str">
        <f>IF(_xlfn.IFNA(VLOOKUP('MDTO &gt; PREMIS'!M153,'PREMIS &gt; MDTO'!B:D,2,FALSE),"true") = "true","",VLOOKUP('MDTO &gt; PREMIS'!M153,'PREMIS &gt; MDTO'!B:D,2,FALSE))</f>
        <v/>
      </c>
    </row>
    <row r="154" spans="1:15" x14ac:dyDescent="0.35">
      <c r="A154" t="s">
        <v>487</v>
      </c>
      <c r="B154" t="s">
        <v>613</v>
      </c>
      <c r="C154" t="str">
        <f t="shared" si="2"/>
        <v>I.19.2.1</v>
      </c>
      <c r="D154" s="30" t="s">
        <v>21</v>
      </c>
      <c r="E154" s="23" t="s">
        <v>610</v>
      </c>
      <c r="F154" s="20" t="s">
        <v>592</v>
      </c>
      <c r="G154" s="3" t="s">
        <v>446</v>
      </c>
      <c r="H154" s="2"/>
      <c r="I154" s="2"/>
      <c r="J154" s="2"/>
      <c r="K154" s="17" t="s">
        <v>447</v>
      </c>
      <c r="L154" s="17" t="s">
        <v>448</v>
      </c>
      <c r="N154" t="str">
        <f>IF(_xlfn.IFNA(VLOOKUP('MDTO &gt; PREMIS'!M154,'PREMIS &gt; MDTO'!B:D,2,FALSE),"true") = "true","",VLOOKUP('MDTO &gt; PREMIS'!M154,'PREMIS &gt; MDTO'!B:D,2,FALSE))</f>
        <v/>
      </c>
    </row>
    <row r="155" spans="1:15" ht="15" thickBot="1" x14ac:dyDescent="0.4">
      <c r="A155" t="s">
        <v>487</v>
      </c>
      <c r="B155" t="s">
        <v>614</v>
      </c>
      <c r="C155" t="str">
        <f t="shared" si="2"/>
        <v>I.19.2.2</v>
      </c>
      <c r="D155" s="30" t="s">
        <v>21</v>
      </c>
      <c r="E155" s="27" t="s">
        <v>610</v>
      </c>
      <c r="F155" s="26" t="s">
        <v>592</v>
      </c>
      <c r="G155" s="3" t="s">
        <v>449</v>
      </c>
      <c r="H155" s="2"/>
      <c r="I155" s="2"/>
      <c r="J155" s="2"/>
      <c r="K155" s="17" t="s">
        <v>447</v>
      </c>
      <c r="L155" s="17" t="s">
        <v>448</v>
      </c>
      <c r="N155" t="str">
        <f>IF(_xlfn.IFNA(VLOOKUP('MDTO &gt; PREMIS'!M155,'PREMIS &gt; MDTO'!B:D,2,FALSE),"true") = "true","",VLOOKUP('MDTO &gt; PREMIS'!M155,'PREMIS &gt; MDTO'!B:D,2,FALSE))</f>
        <v/>
      </c>
    </row>
    <row r="156" spans="1:15" x14ac:dyDescent="0.35">
      <c r="A156" t="s">
        <v>487</v>
      </c>
      <c r="B156">
        <v>20</v>
      </c>
      <c r="C156" t="str">
        <f t="shared" si="2"/>
        <v>I.20</v>
      </c>
      <c r="D156" s="30" t="s">
        <v>21</v>
      </c>
      <c r="E156" s="9" t="s">
        <v>615</v>
      </c>
      <c r="F156" s="15"/>
      <c r="G156" s="2"/>
      <c r="H156" s="2"/>
      <c r="I156" s="2"/>
      <c r="J156" s="2"/>
      <c r="K156" s="16" t="s">
        <v>447</v>
      </c>
      <c r="L156" s="17" t="s">
        <v>445</v>
      </c>
      <c r="N156" t="str">
        <f>IF(_xlfn.IFNA(VLOOKUP('MDTO &gt; PREMIS'!M156,'PREMIS &gt; MDTO'!B:D,2,FALSE),"true") = "true","",VLOOKUP('MDTO &gt; PREMIS'!M156,'PREMIS &gt; MDTO'!B:D,2,FALSE))</f>
        <v/>
      </c>
      <c r="O156" s="36"/>
    </row>
    <row r="157" spans="1:15" ht="15" thickBot="1" x14ac:dyDescent="0.4">
      <c r="A157" t="s">
        <v>487</v>
      </c>
      <c r="B157" t="s">
        <v>616</v>
      </c>
      <c r="C157" t="str">
        <f t="shared" si="2"/>
        <v>I.20.1</v>
      </c>
      <c r="D157" s="30" t="s">
        <v>21</v>
      </c>
      <c r="E157" s="19" t="s">
        <v>615</v>
      </c>
      <c r="F157" s="11" t="s">
        <v>538</v>
      </c>
      <c r="G157" s="2"/>
      <c r="H157" s="2"/>
      <c r="I157" s="2"/>
      <c r="J157" s="2"/>
      <c r="K157" s="17" t="s">
        <v>447</v>
      </c>
      <c r="L157" s="17" t="s">
        <v>448</v>
      </c>
      <c r="N157" t="str">
        <f>IF(_xlfn.IFNA(VLOOKUP('MDTO &gt; PREMIS'!M157,'PREMIS &gt; MDTO'!B:D,2,FALSE),"true") = "true","",VLOOKUP('MDTO &gt; PREMIS'!M157,'PREMIS &gt; MDTO'!B:D,2,FALSE))</f>
        <v/>
      </c>
    </row>
    <row r="158" spans="1:15" x14ac:dyDescent="0.35">
      <c r="A158" t="s">
        <v>487</v>
      </c>
      <c r="B158" t="s">
        <v>617</v>
      </c>
      <c r="C158" t="str">
        <f t="shared" si="2"/>
        <v>I.20.2</v>
      </c>
      <c r="D158" s="30" t="s">
        <v>21</v>
      </c>
      <c r="E158" s="23" t="s">
        <v>615</v>
      </c>
      <c r="F158" s="5" t="s">
        <v>540</v>
      </c>
      <c r="G158" s="3"/>
      <c r="H158" s="2"/>
      <c r="I158" s="2"/>
      <c r="J158" s="2"/>
      <c r="K158" s="17" t="s">
        <v>452</v>
      </c>
      <c r="L158" s="17" t="s">
        <v>448</v>
      </c>
      <c r="N158" t="str">
        <f>IF(_xlfn.IFNA(VLOOKUP('MDTO &gt; PREMIS'!M158,'PREMIS &gt; MDTO'!B:D,2,FALSE),"true") = "true","",VLOOKUP('MDTO &gt; PREMIS'!M158,'PREMIS &gt; MDTO'!B:D,2,FALSE))</f>
        <v/>
      </c>
      <c r="O158" s="36"/>
    </row>
    <row r="159" spans="1:15" x14ac:dyDescent="0.35">
      <c r="A159" t="s">
        <v>487</v>
      </c>
      <c r="B159" t="s">
        <v>618</v>
      </c>
      <c r="C159" t="str">
        <f t="shared" si="2"/>
        <v>I.20.2.1</v>
      </c>
      <c r="D159" s="30" t="s">
        <v>21</v>
      </c>
      <c r="E159" s="23" t="s">
        <v>615</v>
      </c>
      <c r="F159" s="20" t="s">
        <v>540</v>
      </c>
      <c r="G159" s="3" t="s">
        <v>446</v>
      </c>
      <c r="H159" s="2"/>
      <c r="I159" s="2"/>
      <c r="J159" s="2"/>
      <c r="K159" s="17" t="s">
        <v>447</v>
      </c>
      <c r="L159" s="17" t="s">
        <v>448</v>
      </c>
      <c r="N159" t="str">
        <f>IF(_xlfn.IFNA(VLOOKUP('MDTO &gt; PREMIS'!M159,'PREMIS &gt; MDTO'!B:D,2,FALSE),"true") = "true","",VLOOKUP('MDTO &gt; PREMIS'!M159,'PREMIS &gt; MDTO'!B:D,2,FALSE))</f>
        <v/>
      </c>
    </row>
    <row r="160" spans="1:15" ht="15" thickBot="1" x14ac:dyDescent="0.4">
      <c r="A160" t="s">
        <v>487</v>
      </c>
      <c r="B160" t="s">
        <v>619</v>
      </c>
      <c r="C160" t="str">
        <f t="shared" si="2"/>
        <v>I.20.2.2</v>
      </c>
      <c r="D160" s="30" t="s">
        <v>21</v>
      </c>
      <c r="E160" s="23" t="s">
        <v>615</v>
      </c>
      <c r="F160" s="26" t="s">
        <v>540</v>
      </c>
      <c r="G160" s="3" t="s">
        <v>449</v>
      </c>
      <c r="H160" s="2"/>
      <c r="I160" s="2"/>
      <c r="J160" s="2"/>
      <c r="K160" s="17" t="s">
        <v>447</v>
      </c>
      <c r="L160" s="17" t="s">
        <v>448</v>
      </c>
      <c r="N160" t="str">
        <f>IF(_xlfn.IFNA(VLOOKUP('MDTO &gt; PREMIS'!M160,'PREMIS &gt; MDTO'!B:D,2,FALSE),"true") = "true","",VLOOKUP('MDTO &gt; PREMIS'!M160,'PREMIS &gt; MDTO'!B:D,2,FALSE))</f>
        <v/>
      </c>
    </row>
    <row r="161" spans="1:15" ht="15" thickBot="1" x14ac:dyDescent="0.4">
      <c r="A161" t="s">
        <v>487</v>
      </c>
      <c r="B161">
        <v>21</v>
      </c>
      <c r="C161" t="str">
        <f t="shared" si="2"/>
        <v>I.21</v>
      </c>
      <c r="D161" s="30" t="s">
        <v>21</v>
      </c>
      <c r="E161" s="8" t="s">
        <v>620</v>
      </c>
      <c r="F161" s="7"/>
      <c r="G161" s="2"/>
      <c r="H161" s="2"/>
      <c r="I161" s="2"/>
      <c r="J161" s="2"/>
      <c r="K161" s="17" t="s">
        <v>452</v>
      </c>
      <c r="L161" s="17" t="s">
        <v>445</v>
      </c>
      <c r="N161" t="str">
        <f>IF(_xlfn.IFNA(VLOOKUP('MDTO &gt; PREMIS'!M161,'PREMIS &gt; MDTO'!B:D,2,FALSE),"true") = "true","",VLOOKUP('MDTO &gt; PREMIS'!M161,'PREMIS &gt; MDTO'!B:D,2,FALSE))</f>
        <v/>
      </c>
    </row>
    <row r="162" spans="1:15" x14ac:dyDescent="0.35">
      <c r="A162" t="s">
        <v>487</v>
      </c>
      <c r="B162" t="s">
        <v>621</v>
      </c>
      <c r="C162" t="str">
        <f t="shared" si="2"/>
        <v>I.21.1</v>
      </c>
      <c r="D162" s="30" t="s">
        <v>21</v>
      </c>
      <c r="E162" s="23" t="s">
        <v>620</v>
      </c>
      <c r="F162" s="5" t="s">
        <v>507</v>
      </c>
      <c r="G162" s="3"/>
      <c r="H162" s="2"/>
      <c r="I162" s="2"/>
      <c r="J162" s="2"/>
      <c r="K162" s="17" t="s">
        <v>447</v>
      </c>
      <c r="L162" s="17" t="s">
        <v>448</v>
      </c>
      <c r="N162" t="str">
        <f>IF(_xlfn.IFNA(VLOOKUP('MDTO &gt; PREMIS'!M162,'PREMIS &gt; MDTO'!B:D,2,FALSE),"true") = "true","",VLOOKUP('MDTO &gt; PREMIS'!M162,'PREMIS &gt; MDTO'!B:D,2,FALSE))</f>
        <v/>
      </c>
    </row>
    <row r="163" spans="1:15" x14ac:dyDescent="0.35">
      <c r="A163" t="s">
        <v>487</v>
      </c>
      <c r="B163" t="s">
        <v>622</v>
      </c>
      <c r="C163" t="str">
        <f t="shared" si="2"/>
        <v>I.21.1.1</v>
      </c>
      <c r="D163" s="30" t="s">
        <v>21</v>
      </c>
      <c r="E163" s="23" t="s">
        <v>620</v>
      </c>
      <c r="F163" s="20" t="s">
        <v>507</v>
      </c>
      <c r="G163" s="3" t="s">
        <v>2</v>
      </c>
      <c r="H163" s="2"/>
      <c r="I163" s="2"/>
      <c r="J163" s="2"/>
      <c r="K163" s="17" t="s">
        <v>447</v>
      </c>
      <c r="L163" s="17" t="s">
        <v>448</v>
      </c>
      <c r="M163" t="s">
        <v>280</v>
      </c>
      <c r="N163" t="str">
        <f>IF(_xlfn.IFNA(VLOOKUP('MDTO &gt; PREMIS'!M163,'PREMIS &gt; MDTO'!B:D,2,FALSE),"true") = "true","",VLOOKUP('MDTO &gt; PREMIS'!M163,'PREMIS &gt; MDTO'!B:D,2,FALSE))</f>
        <v>agentType</v>
      </c>
    </row>
    <row r="164" spans="1:15" ht="15" thickBot="1" x14ac:dyDescent="0.4">
      <c r="A164" t="s">
        <v>487</v>
      </c>
      <c r="B164" t="s">
        <v>623</v>
      </c>
      <c r="C164" t="str">
        <f t="shared" si="2"/>
        <v>I.21.1.2</v>
      </c>
      <c r="D164" s="30" t="s">
        <v>21</v>
      </c>
      <c r="E164" s="23" t="s">
        <v>620</v>
      </c>
      <c r="F164" s="20" t="s">
        <v>507</v>
      </c>
      <c r="G164" s="11" t="s">
        <v>457</v>
      </c>
      <c r="H164" s="2"/>
      <c r="I164" s="2"/>
      <c r="J164" s="2"/>
      <c r="K164" s="17" t="s">
        <v>452</v>
      </c>
      <c r="L164" s="17" t="s">
        <v>448</v>
      </c>
      <c r="N164" t="str">
        <f>IF(_xlfn.IFNA(VLOOKUP('MDTO &gt; PREMIS'!M164,'PREMIS &gt; MDTO'!B:D,2,FALSE),"true") = "true","",VLOOKUP('MDTO &gt; PREMIS'!M164,'PREMIS &gt; MDTO'!B:D,2,FALSE))</f>
        <v/>
      </c>
    </row>
    <row r="165" spans="1:15" x14ac:dyDescent="0.35">
      <c r="A165" t="s">
        <v>487</v>
      </c>
      <c r="B165" t="s">
        <v>624</v>
      </c>
      <c r="C165" t="str">
        <f t="shared" si="2"/>
        <v>I.21.1.3</v>
      </c>
      <c r="D165" s="30" t="s">
        <v>21</v>
      </c>
      <c r="E165" s="23" t="s">
        <v>620</v>
      </c>
      <c r="F165" s="24" t="s">
        <v>507</v>
      </c>
      <c r="G165" s="5" t="s">
        <v>459</v>
      </c>
      <c r="H165" s="3"/>
      <c r="I165" s="2"/>
      <c r="J165" s="2"/>
      <c r="K165" s="17" t="s">
        <v>447</v>
      </c>
      <c r="L165" s="17" t="s">
        <v>448</v>
      </c>
      <c r="N165" t="str">
        <f>IF(_xlfn.IFNA(VLOOKUP('MDTO &gt; PREMIS'!M165,'PREMIS &gt; MDTO'!B:D,2,FALSE),"true") = "true","",VLOOKUP('MDTO &gt; PREMIS'!M165,'PREMIS &gt; MDTO'!B:D,2,FALSE))</f>
        <v/>
      </c>
    </row>
    <row r="166" spans="1:15" ht="15" thickBot="1" x14ac:dyDescent="0.4">
      <c r="A166" t="s">
        <v>487</v>
      </c>
      <c r="B166" t="s">
        <v>625</v>
      </c>
      <c r="C166" t="str">
        <f t="shared" si="2"/>
        <v>I.21.1.3.1</v>
      </c>
      <c r="D166" s="30" t="s">
        <v>21</v>
      </c>
      <c r="E166" s="23" t="s">
        <v>620</v>
      </c>
      <c r="F166" s="24" t="s">
        <v>507</v>
      </c>
      <c r="G166" s="20" t="s">
        <v>459</v>
      </c>
      <c r="H166" s="11" t="s">
        <v>461</v>
      </c>
      <c r="I166" s="2"/>
      <c r="J166" s="2"/>
      <c r="K166" s="17" t="s">
        <v>447</v>
      </c>
      <c r="L166" s="17" t="s">
        <v>448</v>
      </c>
      <c r="N166" t="str">
        <f>IF(_xlfn.IFNA(VLOOKUP('MDTO &gt; PREMIS'!M166,'PREMIS &gt; MDTO'!B:D,2,FALSE),"true") = "true","",VLOOKUP('MDTO &gt; PREMIS'!M166,'PREMIS &gt; MDTO'!B:D,2,FALSE))</f>
        <v/>
      </c>
    </row>
    <row r="167" spans="1:15" x14ac:dyDescent="0.35">
      <c r="A167" t="s">
        <v>487</v>
      </c>
      <c r="B167" t="s">
        <v>626</v>
      </c>
      <c r="C167" t="str">
        <f t="shared" si="2"/>
        <v>I.21.1.3.2</v>
      </c>
      <c r="D167" s="30" t="s">
        <v>21</v>
      </c>
      <c r="E167" s="23" t="s">
        <v>620</v>
      </c>
      <c r="F167" s="24" t="s">
        <v>507</v>
      </c>
      <c r="G167" s="20" t="s">
        <v>459</v>
      </c>
      <c r="H167" s="8" t="s">
        <v>463</v>
      </c>
      <c r="I167" s="3"/>
      <c r="J167" s="2"/>
      <c r="K167" s="17" t="s">
        <v>452</v>
      </c>
      <c r="L167" s="17" t="s">
        <v>448</v>
      </c>
      <c r="N167" t="str">
        <f>IF(_xlfn.IFNA(VLOOKUP('MDTO &gt; PREMIS'!M167,'PREMIS &gt; MDTO'!B:D,2,FALSE),"true") = "true","",VLOOKUP('MDTO &gt; PREMIS'!M167,'PREMIS &gt; MDTO'!B:D,2,FALSE))</f>
        <v/>
      </c>
    </row>
    <row r="168" spans="1:15" x14ac:dyDescent="0.35">
      <c r="A168" t="s">
        <v>487</v>
      </c>
      <c r="B168" t="s">
        <v>627</v>
      </c>
      <c r="C168" t="str">
        <f t="shared" si="2"/>
        <v>I.21.1.3.2.1</v>
      </c>
      <c r="D168" s="30" t="s">
        <v>21</v>
      </c>
      <c r="E168" s="23" t="s">
        <v>620</v>
      </c>
      <c r="F168" s="24" t="s">
        <v>507</v>
      </c>
      <c r="G168" s="20" t="s">
        <v>459</v>
      </c>
      <c r="H168" s="19" t="s">
        <v>463</v>
      </c>
      <c r="I168" s="3" t="s">
        <v>446</v>
      </c>
      <c r="J168" s="2"/>
      <c r="K168" s="17" t="s">
        <v>447</v>
      </c>
      <c r="L168" s="17" t="s">
        <v>448</v>
      </c>
      <c r="N168" t="str">
        <f>IF(_xlfn.IFNA(VLOOKUP('MDTO &gt; PREMIS'!M168,'PREMIS &gt; MDTO'!B:D,2,FALSE),"true") = "true","",VLOOKUP('MDTO &gt; PREMIS'!M168,'PREMIS &gt; MDTO'!B:D,2,FALSE))</f>
        <v/>
      </c>
    </row>
    <row r="169" spans="1:15" ht="15" thickBot="1" x14ac:dyDescent="0.4">
      <c r="A169" t="s">
        <v>487</v>
      </c>
      <c r="B169" t="s">
        <v>628</v>
      </c>
      <c r="C169" t="str">
        <f t="shared" si="2"/>
        <v>I.21.1.3.2.2</v>
      </c>
      <c r="D169" s="30" t="s">
        <v>21</v>
      </c>
      <c r="E169" s="23" t="s">
        <v>620</v>
      </c>
      <c r="F169" s="24" t="s">
        <v>507</v>
      </c>
      <c r="G169" s="26" t="s">
        <v>459</v>
      </c>
      <c r="H169" s="28" t="s">
        <v>463</v>
      </c>
      <c r="I169" s="3" t="s">
        <v>449</v>
      </c>
      <c r="J169" s="2"/>
      <c r="K169" s="17" t="s">
        <v>447</v>
      </c>
      <c r="L169" s="17" t="s">
        <v>448</v>
      </c>
      <c r="N169" t="str">
        <f>IF(_xlfn.IFNA(VLOOKUP('MDTO &gt; PREMIS'!M169,'PREMIS &gt; MDTO'!B:D,2,FALSE),"true") = "true","",VLOOKUP('MDTO &gt; PREMIS'!M169,'PREMIS &gt; MDTO'!B:D,2,FALSE))</f>
        <v/>
      </c>
    </row>
    <row r="170" spans="1:15" x14ac:dyDescent="0.35">
      <c r="A170" t="s">
        <v>487</v>
      </c>
      <c r="B170" t="s">
        <v>629</v>
      </c>
      <c r="C170" t="str">
        <f t="shared" si="2"/>
        <v>I.21.2</v>
      </c>
      <c r="D170" s="30" t="s">
        <v>21</v>
      </c>
      <c r="E170" s="23" t="s">
        <v>620</v>
      </c>
      <c r="F170" s="5" t="s">
        <v>630</v>
      </c>
      <c r="G170" s="12"/>
      <c r="H170" s="10"/>
      <c r="I170" s="2"/>
      <c r="J170" s="2"/>
      <c r="K170" s="17" t="s">
        <v>447</v>
      </c>
      <c r="L170" s="17" t="s">
        <v>448</v>
      </c>
      <c r="N170" t="str">
        <f>IF(_xlfn.IFNA(VLOOKUP('MDTO &gt; PREMIS'!M170,'PREMIS &gt; MDTO'!B:D,2,FALSE),"true") = "true","",VLOOKUP('MDTO &gt; PREMIS'!M170,'PREMIS &gt; MDTO'!B:D,2,FALSE))</f>
        <v/>
      </c>
      <c r="O170" s="36"/>
    </row>
    <row r="171" spans="1:15" ht="15" thickBot="1" x14ac:dyDescent="0.4">
      <c r="A171" t="s">
        <v>487</v>
      </c>
      <c r="B171" t="s">
        <v>631</v>
      </c>
      <c r="C171" t="str">
        <f t="shared" si="2"/>
        <v>I.21.2.1</v>
      </c>
      <c r="D171" s="30" t="s">
        <v>21</v>
      </c>
      <c r="E171" s="23" t="s">
        <v>620</v>
      </c>
      <c r="F171" s="20" t="s">
        <v>630</v>
      </c>
      <c r="G171" s="11" t="s">
        <v>538</v>
      </c>
      <c r="H171" s="2"/>
      <c r="I171" s="2"/>
      <c r="J171" s="2"/>
      <c r="K171" s="17" t="s">
        <v>447</v>
      </c>
      <c r="L171" s="17" t="s">
        <v>448</v>
      </c>
      <c r="M171" t="s">
        <v>277</v>
      </c>
      <c r="N171" t="str">
        <f>IF(_xlfn.IFNA(VLOOKUP('MDTO &gt; PREMIS'!M171,'PREMIS &gt; MDTO'!B:D,2,FALSE),"true") = "true","",VLOOKUP('MDTO &gt; PREMIS'!M171,'PREMIS &gt; MDTO'!B:D,2,FALSE))</f>
        <v>agentName</v>
      </c>
    </row>
    <row r="172" spans="1:15" x14ac:dyDescent="0.35">
      <c r="A172" t="s">
        <v>487</v>
      </c>
      <c r="B172" t="s">
        <v>632</v>
      </c>
      <c r="C172" t="str">
        <f t="shared" si="2"/>
        <v>I.21.2.2</v>
      </c>
      <c r="D172" s="30" t="s">
        <v>21</v>
      </c>
      <c r="E172" s="23" t="s">
        <v>620</v>
      </c>
      <c r="F172" s="24" t="s">
        <v>630</v>
      </c>
      <c r="G172" s="5" t="s">
        <v>540</v>
      </c>
      <c r="H172" s="3"/>
      <c r="I172" s="2"/>
      <c r="J172" s="2"/>
      <c r="K172" s="17" t="s">
        <v>452</v>
      </c>
      <c r="L172" s="17" t="s">
        <v>448</v>
      </c>
      <c r="N172" t="str">
        <f>IF(_xlfn.IFNA(VLOOKUP('MDTO &gt; PREMIS'!M172,'PREMIS &gt; MDTO'!B:D,2,FALSE),"true") = "true","",VLOOKUP('MDTO &gt; PREMIS'!M172,'PREMIS &gt; MDTO'!B:D,2,FALSE))</f>
        <v/>
      </c>
    </row>
    <row r="173" spans="1:15" x14ac:dyDescent="0.35">
      <c r="A173" t="s">
        <v>487</v>
      </c>
      <c r="B173" t="s">
        <v>633</v>
      </c>
      <c r="C173" t="str">
        <f t="shared" si="2"/>
        <v>I.21.2.2.1</v>
      </c>
      <c r="D173" s="30" t="s">
        <v>21</v>
      </c>
      <c r="E173" s="23" t="s">
        <v>620</v>
      </c>
      <c r="F173" s="24" t="s">
        <v>630</v>
      </c>
      <c r="G173" s="20" t="s">
        <v>540</v>
      </c>
      <c r="H173" s="3" t="s">
        <v>446</v>
      </c>
      <c r="I173" s="2"/>
      <c r="J173" s="2"/>
      <c r="K173" s="17" t="s">
        <v>447</v>
      </c>
      <c r="L173" s="17" t="s">
        <v>448</v>
      </c>
      <c r="M173" s="7" t="s">
        <v>275</v>
      </c>
      <c r="N173" t="str">
        <f>IF(_xlfn.IFNA(VLOOKUP('MDTO &gt; PREMIS'!M173,'PREMIS &gt; MDTO'!B:D,2,FALSE),"true") = "true","",VLOOKUP('MDTO &gt; PREMIS'!M173,'PREMIS &gt; MDTO'!B:D,2,FALSE))</f>
        <v>agentIdentifierValue</v>
      </c>
    </row>
    <row r="174" spans="1:15" ht="15" thickBot="1" x14ac:dyDescent="0.4">
      <c r="A174" t="s">
        <v>487</v>
      </c>
      <c r="B174" t="s">
        <v>634</v>
      </c>
      <c r="C174" t="str">
        <f t="shared" si="2"/>
        <v>I.21.2.2.2</v>
      </c>
      <c r="D174" s="30" t="s">
        <v>21</v>
      </c>
      <c r="E174" s="27" t="s">
        <v>620</v>
      </c>
      <c r="F174" s="25" t="s">
        <v>630</v>
      </c>
      <c r="G174" s="26" t="s">
        <v>540</v>
      </c>
      <c r="H174" s="3" t="s">
        <v>449</v>
      </c>
      <c r="I174" s="2"/>
      <c r="J174" s="2"/>
      <c r="K174" s="17" t="s">
        <v>447</v>
      </c>
      <c r="L174" s="17" t="s">
        <v>448</v>
      </c>
      <c r="M174" s="7" t="s">
        <v>273</v>
      </c>
      <c r="N174" t="str">
        <f>IF(_xlfn.IFNA(VLOOKUP('MDTO &gt; PREMIS'!M174,'PREMIS &gt; MDTO'!B:D,2,FALSE),"true") = "true","",VLOOKUP('MDTO &gt; PREMIS'!M174,'PREMIS &gt; MDTO'!B:D,2,FALSE))</f>
        <v>agentIdentifierType</v>
      </c>
    </row>
    <row r="175" spans="1:15" x14ac:dyDescent="0.35">
      <c r="A175" t="s">
        <v>487</v>
      </c>
      <c r="B175">
        <v>22</v>
      </c>
      <c r="C175" t="str">
        <f t="shared" si="2"/>
        <v>I.22</v>
      </c>
      <c r="D175" s="30" t="s">
        <v>21</v>
      </c>
      <c r="E175" s="9" t="s">
        <v>635</v>
      </c>
      <c r="F175" s="12"/>
      <c r="G175" s="10"/>
      <c r="H175" s="2"/>
      <c r="I175" s="2"/>
      <c r="J175" s="2"/>
      <c r="K175" s="17" t="s">
        <v>452</v>
      </c>
      <c r="L175" s="17" t="s">
        <v>448</v>
      </c>
      <c r="N175" t="str">
        <f>IF(_xlfn.IFNA(VLOOKUP('MDTO &gt; PREMIS'!M175,'PREMIS &gt; MDTO'!B:D,2,FALSE),"true") = "true","",VLOOKUP('MDTO &gt; PREMIS'!M175,'PREMIS &gt; MDTO'!B:D,2,FALSE))</f>
        <v/>
      </c>
    </row>
    <row r="176" spans="1:15" ht="15" thickBot="1" x14ac:dyDescent="0.4">
      <c r="A176" t="s">
        <v>487</v>
      </c>
      <c r="B176" t="s">
        <v>636</v>
      </c>
      <c r="C176" t="str">
        <f t="shared" si="2"/>
        <v>I.22.1</v>
      </c>
      <c r="D176" s="30" t="s">
        <v>21</v>
      </c>
      <c r="E176" s="19" t="s">
        <v>635</v>
      </c>
      <c r="F176" s="11" t="s">
        <v>637</v>
      </c>
      <c r="G176" s="2"/>
      <c r="H176" s="2"/>
      <c r="I176" s="2"/>
      <c r="J176" s="2"/>
      <c r="K176" s="17" t="s">
        <v>447</v>
      </c>
      <c r="L176" s="17" t="s">
        <v>448</v>
      </c>
      <c r="N176" t="str">
        <f>IF(_xlfn.IFNA(VLOOKUP('MDTO &gt; PREMIS'!M176,'PREMIS &gt; MDTO'!B:D,2,FALSE),"true") = "true","",VLOOKUP('MDTO &gt; PREMIS'!M176,'PREMIS &gt; MDTO'!B:D,2,FALSE))</f>
        <v/>
      </c>
    </row>
    <row r="177" spans="1:15" x14ac:dyDescent="0.35">
      <c r="A177" t="s">
        <v>487</v>
      </c>
      <c r="B177" t="s">
        <v>638</v>
      </c>
      <c r="C177" t="str">
        <f t="shared" si="2"/>
        <v>I.22.2</v>
      </c>
      <c r="D177" s="30" t="s">
        <v>21</v>
      </c>
      <c r="E177" s="23" t="s">
        <v>635</v>
      </c>
      <c r="F177" s="5" t="s">
        <v>639</v>
      </c>
      <c r="G177" s="3"/>
      <c r="H177" s="2"/>
      <c r="I177" s="2"/>
      <c r="J177" s="2"/>
      <c r="K177" s="17" t="s">
        <v>452</v>
      </c>
      <c r="L177" s="17" t="s">
        <v>448</v>
      </c>
      <c r="N177" t="str">
        <f>IF(_xlfn.IFNA(VLOOKUP('MDTO &gt; PREMIS'!M177,'PREMIS &gt; MDTO'!B:D,2,FALSE),"true") = "true","",VLOOKUP('MDTO &gt; PREMIS'!M177,'PREMIS &gt; MDTO'!B:D,2,FALSE))</f>
        <v/>
      </c>
    </row>
    <row r="178" spans="1:15" x14ac:dyDescent="0.35">
      <c r="A178" t="s">
        <v>487</v>
      </c>
      <c r="B178" t="s">
        <v>640</v>
      </c>
      <c r="C178" t="str">
        <f t="shared" si="2"/>
        <v>I.22.2.1</v>
      </c>
      <c r="D178" s="30" t="s">
        <v>21</v>
      </c>
      <c r="E178" s="23" t="s">
        <v>635</v>
      </c>
      <c r="F178" s="20" t="s">
        <v>639</v>
      </c>
      <c r="G178" s="3" t="s">
        <v>446</v>
      </c>
      <c r="H178" s="2"/>
      <c r="I178" s="2"/>
      <c r="J178" s="2"/>
      <c r="K178" s="17" t="s">
        <v>447</v>
      </c>
      <c r="L178" s="17" t="s">
        <v>448</v>
      </c>
      <c r="N178" t="str">
        <f>IF(_xlfn.IFNA(VLOOKUP('MDTO &gt; PREMIS'!M178,'PREMIS &gt; MDTO'!B:D,2,FALSE),"true") = "true","",VLOOKUP('MDTO &gt; PREMIS'!M178,'PREMIS &gt; MDTO'!B:D,2,FALSE))</f>
        <v/>
      </c>
    </row>
    <row r="179" spans="1:15" ht="15" thickBot="1" x14ac:dyDescent="0.4">
      <c r="A179" t="s">
        <v>487</v>
      </c>
      <c r="B179" t="s">
        <v>641</v>
      </c>
      <c r="C179" t="str">
        <f t="shared" si="2"/>
        <v>I.22.2.2</v>
      </c>
      <c r="D179" s="30" t="s">
        <v>21</v>
      </c>
      <c r="E179" s="27" t="s">
        <v>635</v>
      </c>
      <c r="F179" s="26" t="s">
        <v>639</v>
      </c>
      <c r="G179" s="3" t="s">
        <v>449</v>
      </c>
      <c r="H179" s="2"/>
      <c r="I179" s="2"/>
      <c r="J179" s="2"/>
      <c r="K179" s="17" t="s">
        <v>447</v>
      </c>
      <c r="L179" s="17" t="s">
        <v>448</v>
      </c>
      <c r="N179" t="str">
        <f>IF(_xlfn.IFNA(VLOOKUP('MDTO &gt; PREMIS'!M179,'PREMIS &gt; MDTO'!B:D,2,FALSE),"true") = "true","",VLOOKUP('MDTO &gt; PREMIS'!M179,'PREMIS &gt; MDTO'!B:D,2,FALSE))</f>
        <v/>
      </c>
    </row>
    <row r="180" spans="1:15" ht="15" thickBot="1" x14ac:dyDescent="0.4">
      <c r="A180" t="s">
        <v>487</v>
      </c>
      <c r="B180">
        <v>23</v>
      </c>
      <c r="C180" t="str">
        <f t="shared" si="2"/>
        <v>I.23</v>
      </c>
      <c r="D180" s="30" t="s">
        <v>21</v>
      </c>
      <c r="E180" s="9" t="s">
        <v>642</v>
      </c>
      <c r="F180" s="7"/>
      <c r="G180" s="2"/>
      <c r="H180" s="2"/>
      <c r="I180" s="2"/>
      <c r="J180" s="2"/>
      <c r="K180" s="17" t="s">
        <v>452</v>
      </c>
      <c r="L180" s="17" t="s">
        <v>445</v>
      </c>
      <c r="M180" t="s">
        <v>310</v>
      </c>
      <c r="N180" t="str">
        <f>IF(_xlfn.IFNA(VLOOKUP('MDTO &gt; PREMIS'!M180,'PREMIS &gt; MDTO'!B:D,2,FALSE),"true") = "true","",VLOOKUP('MDTO &gt; PREMIS'!M180,'PREMIS &gt; MDTO'!B:D,2,FALSE))</f>
        <v>rightsStatement</v>
      </c>
    </row>
    <row r="181" spans="1:15" x14ac:dyDescent="0.35">
      <c r="A181" t="s">
        <v>487</v>
      </c>
      <c r="B181" t="s">
        <v>643</v>
      </c>
      <c r="C181" t="str">
        <f t="shared" si="2"/>
        <v>I.23.1</v>
      </c>
      <c r="D181" s="30" t="s">
        <v>21</v>
      </c>
      <c r="E181" s="23" t="s">
        <v>642</v>
      </c>
      <c r="F181" s="5" t="s">
        <v>507</v>
      </c>
      <c r="G181" s="3"/>
      <c r="H181" s="2"/>
      <c r="I181" s="2"/>
      <c r="J181" s="2"/>
      <c r="K181" s="17" t="s">
        <v>447</v>
      </c>
      <c r="L181" s="17" t="s">
        <v>448</v>
      </c>
      <c r="N181" t="str">
        <f>IF(_xlfn.IFNA(VLOOKUP('MDTO &gt; PREMIS'!M181,'PREMIS &gt; MDTO'!B:D,2,FALSE),"true") = "true","",VLOOKUP('MDTO &gt; PREMIS'!M181,'PREMIS &gt; MDTO'!B:D,2,FALSE))</f>
        <v/>
      </c>
    </row>
    <row r="182" spans="1:15" x14ac:dyDescent="0.35">
      <c r="A182" t="s">
        <v>487</v>
      </c>
      <c r="B182" t="s">
        <v>644</v>
      </c>
      <c r="C182" t="str">
        <f t="shared" si="2"/>
        <v>I.23.1.1</v>
      </c>
      <c r="D182" s="30" t="s">
        <v>21</v>
      </c>
      <c r="E182" s="23" t="s">
        <v>642</v>
      </c>
      <c r="F182" s="20" t="s">
        <v>507</v>
      </c>
      <c r="G182" s="3" t="s">
        <v>2</v>
      </c>
      <c r="H182" s="2"/>
      <c r="I182" s="2"/>
      <c r="J182" s="2"/>
      <c r="K182" s="17" t="s">
        <v>447</v>
      </c>
      <c r="L182" s="17" t="s">
        <v>448</v>
      </c>
      <c r="M182" t="s">
        <v>320</v>
      </c>
      <c r="N182" t="str">
        <f>IF(_xlfn.IFNA(VLOOKUP('MDTO &gt; PREMIS'!M182,'PREMIS &gt; MDTO'!B:D,2,FALSE),"true") = "true","",VLOOKUP('MDTO &gt; PREMIS'!M182,'PREMIS &gt; MDTO'!B:D,2,FALSE))</f>
        <v>rightsBasis</v>
      </c>
      <c r="O182" t="s">
        <v>688</v>
      </c>
    </row>
    <row r="183" spans="1:15" ht="15" thickBot="1" x14ac:dyDescent="0.4">
      <c r="A183" t="s">
        <v>487</v>
      </c>
      <c r="B183" t="s">
        <v>645</v>
      </c>
      <c r="C183" t="str">
        <f t="shared" si="2"/>
        <v>I.23.1.2</v>
      </c>
      <c r="D183" s="30" t="s">
        <v>21</v>
      </c>
      <c r="E183" s="23" t="s">
        <v>642</v>
      </c>
      <c r="F183" s="20" t="s">
        <v>507</v>
      </c>
      <c r="G183" s="11" t="s">
        <v>457</v>
      </c>
      <c r="H183" s="2"/>
      <c r="I183" s="2"/>
      <c r="J183" s="2"/>
      <c r="K183" s="17" t="s">
        <v>452</v>
      </c>
      <c r="L183" s="17" t="s">
        <v>448</v>
      </c>
      <c r="N183" t="str">
        <f>IF(_xlfn.IFNA(VLOOKUP('MDTO &gt; PREMIS'!M183,'PREMIS &gt; MDTO'!B:D,2,FALSE),"true") = "true","",VLOOKUP('MDTO &gt; PREMIS'!M183,'PREMIS &gt; MDTO'!B:D,2,FALSE))</f>
        <v/>
      </c>
    </row>
    <row r="184" spans="1:15" x14ac:dyDescent="0.35">
      <c r="A184" t="s">
        <v>487</v>
      </c>
      <c r="B184" t="s">
        <v>646</v>
      </c>
      <c r="C184" t="str">
        <f t="shared" si="2"/>
        <v>I.23.1.3</v>
      </c>
      <c r="D184" s="30" t="s">
        <v>21</v>
      </c>
      <c r="E184" s="23" t="s">
        <v>642</v>
      </c>
      <c r="F184" s="24" t="s">
        <v>507</v>
      </c>
      <c r="G184" s="5" t="s">
        <v>459</v>
      </c>
      <c r="H184" s="3"/>
      <c r="I184" s="2"/>
      <c r="J184" s="2"/>
      <c r="K184" s="17" t="s">
        <v>447</v>
      </c>
      <c r="L184" s="17" t="s">
        <v>448</v>
      </c>
      <c r="N184" t="str">
        <f>IF(_xlfn.IFNA(VLOOKUP('MDTO &gt; PREMIS'!M184,'PREMIS &gt; MDTO'!B:D,2,FALSE),"true") = "true","",VLOOKUP('MDTO &gt; PREMIS'!M184,'PREMIS &gt; MDTO'!B:D,2,FALSE))</f>
        <v/>
      </c>
    </row>
    <row r="185" spans="1:15" ht="15" thickBot="1" x14ac:dyDescent="0.4">
      <c r="A185" t="s">
        <v>487</v>
      </c>
      <c r="B185" t="s">
        <v>647</v>
      </c>
      <c r="C185" t="str">
        <f t="shared" si="2"/>
        <v>I.23.1.3.1</v>
      </c>
      <c r="D185" s="30" t="s">
        <v>21</v>
      </c>
      <c r="E185" s="23" t="s">
        <v>642</v>
      </c>
      <c r="F185" s="24" t="s">
        <v>507</v>
      </c>
      <c r="G185" s="20" t="s">
        <v>459</v>
      </c>
      <c r="H185" s="11" t="s">
        <v>461</v>
      </c>
      <c r="I185" s="2"/>
      <c r="J185" s="2"/>
      <c r="K185" s="17" t="s">
        <v>447</v>
      </c>
      <c r="L185" s="17" t="s">
        <v>448</v>
      </c>
      <c r="N185" t="str">
        <f>IF(_xlfn.IFNA(VLOOKUP('MDTO &gt; PREMIS'!M185,'PREMIS &gt; MDTO'!B:D,2,FALSE),"true") = "true","",VLOOKUP('MDTO &gt; PREMIS'!M185,'PREMIS &gt; MDTO'!B:D,2,FALSE))</f>
        <v/>
      </c>
    </row>
    <row r="186" spans="1:15" x14ac:dyDescent="0.35">
      <c r="A186" t="s">
        <v>487</v>
      </c>
      <c r="B186" t="s">
        <v>648</v>
      </c>
      <c r="C186" t="str">
        <f t="shared" si="2"/>
        <v>I.23.1.3.2</v>
      </c>
      <c r="D186" s="30" t="s">
        <v>21</v>
      </c>
      <c r="E186" s="23" t="s">
        <v>642</v>
      </c>
      <c r="F186" s="24" t="s">
        <v>507</v>
      </c>
      <c r="G186" s="20" t="s">
        <v>459</v>
      </c>
      <c r="H186" s="8" t="s">
        <v>463</v>
      </c>
      <c r="I186" s="3"/>
      <c r="J186" s="2"/>
      <c r="K186" s="17" t="s">
        <v>452</v>
      </c>
      <c r="L186" s="17" t="s">
        <v>448</v>
      </c>
      <c r="N186" t="str">
        <f>IF(_xlfn.IFNA(VLOOKUP('MDTO &gt; PREMIS'!M186,'PREMIS &gt; MDTO'!B:D,2,FALSE),"true") = "true","",VLOOKUP('MDTO &gt; PREMIS'!M186,'PREMIS &gt; MDTO'!B:D,2,FALSE))</f>
        <v/>
      </c>
    </row>
    <row r="187" spans="1:15" x14ac:dyDescent="0.35">
      <c r="A187" t="s">
        <v>487</v>
      </c>
      <c r="B187" t="s">
        <v>649</v>
      </c>
      <c r="C187" t="str">
        <f t="shared" si="2"/>
        <v>I.23.1.3.2.1</v>
      </c>
      <c r="D187" s="30" t="s">
        <v>21</v>
      </c>
      <c r="E187" s="23" t="s">
        <v>642</v>
      </c>
      <c r="F187" s="24" t="s">
        <v>507</v>
      </c>
      <c r="G187" s="20" t="s">
        <v>459</v>
      </c>
      <c r="H187" s="19" t="s">
        <v>463</v>
      </c>
      <c r="I187" s="3" t="s">
        <v>446</v>
      </c>
      <c r="J187" s="2"/>
      <c r="K187" s="17" t="s">
        <v>447</v>
      </c>
      <c r="L187" s="17" t="s">
        <v>448</v>
      </c>
      <c r="N187" t="str">
        <f>IF(_xlfn.IFNA(VLOOKUP('MDTO &gt; PREMIS'!M187,'PREMIS &gt; MDTO'!B:D,2,FALSE),"true") = "true","",VLOOKUP('MDTO &gt; PREMIS'!M187,'PREMIS &gt; MDTO'!B:D,2,FALSE))</f>
        <v/>
      </c>
    </row>
    <row r="188" spans="1:15" ht="15" thickBot="1" x14ac:dyDescent="0.4">
      <c r="A188" t="s">
        <v>487</v>
      </c>
      <c r="B188" t="s">
        <v>650</v>
      </c>
      <c r="C188" t="str">
        <f t="shared" si="2"/>
        <v>I.23.1.3.2.2</v>
      </c>
      <c r="D188" s="30" t="s">
        <v>21</v>
      </c>
      <c r="E188" s="23" t="s">
        <v>642</v>
      </c>
      <c r="F188" s="25" t="s">
        <v>507</v>
      </c>
      <c r="G188" s="26" t="s">
        <v>459</v>
      </c>
      <c r="H188" s="28" t="s">
        <v>463</v>
      </c>
      <c r="I188" s="3" t="s">
        <v>449</v>
      </c>
      <c r="J188" s="2"/>
      <c r="K188" s="17" t="s">
        <v>447</v>
      </c>
      <c r="L188" s="17" t="s">
        <v>448</v>
      </c>
      <c r="N188" t="str">
        <f>IF(_xlfn.IFNA(VLOOKUP('MDTO &gt; PREMIS'!M188,'PREMIS &gt; MDTO'!B:D,2,FALSE),"true") = "true","",VLOOKUP('MDTO &gt; PREMIS'!M188,'PREMIS &gt; MDTO'!B:D,2,FALSE))</f>
        <v/>
      </c>
    </row>
    <row r="189" spans="1:15" ht="15" thickBot="1" x14ac:dyDescent="0.4">
      <c r="A189" t="s">
        <v>487</v>
      </c>
      <c r="B189" t="s">
        <v>651</v>
      </c>
      <c r="C189" t="str">
        <f t="shared" si="2"/>
        <v>I.23.2</v>
      </c>
      <c r="D189" s="30" t="s">
        <v>21</v>
      </c>
      <c r="E189" s="19" t="s">
        <v>642</v>
      </c>
      <c r="F189" s="7" t="s">
        <v>652</v>
      </c>
      <c r="G189" s="10"/>
      <c r="H189" s="10"/>
      <c r="I189" s="2"/>
      <c r="J189" s="2"/>
      <c r="K189" s="17" t="s">
        <v>452</v>
      </c>
      <c r="L189" s="17" t="s">
        <v>448</v>
      </c>
      <c r="M189" t="s">
        <v>331</v>
      </c>
      <c r="N189" t="str">
        <f>IF(_xlfn.IFNA(VLOOKUP('MDTO &gt; PREMIS'!M189,'PREMIS &gt; MDTO'!B:D,2,FALSE),"true") = "true","",VLOOKUP('MDTO &gt; PREMIS'!M189,'PREMIS &gt; MDTO'!B:D,2,FALSE))</f>
        <v>copyrightNote</v>
      </c>
      <c r="O189" t="s">
        <v>653</v>
      </c>
    </row>
    <row r="190" spans="1:15" x14ac:dyDescent="0.35">
      <c r="A190" t="s">
        <v>487</v>
      </c>
      <c r="B190" t="s">
        <v>654</v>
      </c>
      <c r="C190" t="str">
        <f t="shared" si="2"/>
        <v>I.23.3</v>
      </c>
      <c r="D190" s="30" t="s">
        <v>21</v>
      </c>
      <c r="E190" s="23" t="s">
        <v>642</v>
      </c>
      <c r="F190" s="5" t="s">
        <v>655</v>
      </c>
      <c r="G190" s="3"/>
      <c r="H190" s="2"/>
      <c r="I190" s="2"/>
      <c r="J190" s="2"/>
      <c r="K190" s="17" t="s">
        <v>452</v>
      </c>
      <c r="L190" s="17" t="s">
        <v>445</v>
      </c>
      <c r="M190" t="s">
        <v>313</v>
      </c>
      <c r="N190" t="str">
        <f>IF(_xlfn.IFNA(VLOOKUP('MDTO &gt; PREMIS'!M190,'PREMIS &gt; MDTO'!B:D,2,FALSE),"true") = "true","",VLOOKUP('MDTO &gt; PREMIS'!M190,'PREMIS &gt; MDTO'!B:D,2,FALSE))</f>
        <v>rightsStatementIdentifier</v>
      </c>
    </row>
    <row r="191" spans="1:15" ht="15" thickBot="1" x14ac:dyDescent="0.4">
      <c r="A191" t="s">
        <v>487</v>
      </c>
      <c r="B191" t="s">
        <v>656</v>
      </c>
      <c r="C191" t="str">
        <f t="shared" si="2"/>
        <v>I.23.3.1</v>
      </c>
      <c r="D191" s="30" t="s">
        <v>21</v>
      </c>
      <c r="E191" s="23" t="s">
        <v>642</v>
      </c>
      <c r="F191" s="20" t="s">
        <v>655</v>
      </c>
      <c r="G191" s="11" t="s">
        <v>461</v>
      </c>
      <c r="H191" s="2"/>
      <c r="I191" s="2"/>
      <c r="J191" s="2"/>
      <c r="K191" s="17" t="s">
        <v>447</v>
      </c>
      <c r="L191" s="17" t="s">
        <v>448</v>
      </c>
      <c r="N191" t="str">
        <f>IF(_xlfn.IFNA(VLOOKUP('MDTO &gt; PREMIS'!M191,'PREMIS &gt; MDTO'!B:D,2,FALSE),"true") = "true","",VLOOKUP('MDTO &gt; PREMIS'!M191,'PREMIS &gt; MDTO'!B:D,2,FALSE))</f>
        <v/>
      </c>
    </row>
    <row r="192" spans="1:15" x14ac:dyDescent="0.35">
      <c r="A192" t="s">
        <v>487</v>
      </c>
      <c r="B192" t="s">
        <v>657</v>
      </c>
      <c r="C192" t="str">
        <f t="shared" si="2"/>
        <v>I.23.3.2</v>
      </c>
      <c r="D192" s="30" t="s">
        <v>21</v>
      </c>
      <c r="E192" s="23" t="s">
        <v>642</v>
      </c>
      <c r="F192" s="24" t="s">
        <v>655</v>
      </c>
      <c r="G192" s="5" t="s">
        <v>463</v>
      </c>
      <c r="H192" s="3"/>
      <c r="I192" s="2"/>
      <c r="J192" s="2"/>
      <c r="K192" s="17" t="s">
        <v>452</v>
      </c>
      <c r="L192" s="17" t="s">
        <v>448</v>
      </c>
      <c r="N192" t="str">
        <f>IF(_xlfn.IFNA(VLOOKUP('MDTO &gt; PREMIS'!M192,'PREMIS &gt; MDTO'!B:D,2,FALSE),"true") = "true","",VLOOKUP('MDTO &gt; PREMIS'!M192,'PREMIS &gt; MDTO'!B:D,2,FALSE))</f>
        <v/>
      </c>
    </row>
    <row r="193" spans="1:15" x14ac:dyDescent="0.35">
      <c r="A193" t="s">
        <v>487</v>
      </c>
      <c r="B193" t="s">
        <v>658</v>
      </c>
      <c r="C193" t="str">
        <f t="shared" si="2"/>
        <v>I.23.3.2.1</v>
      </c>
      <c r="D193" s="30" t="s">
        <v>21</v>
      </c>
      <c r="E193" s="23" t="s">
        <v>642</v>
      </c>
      <c r="F193" s="24" t="s">
        <v>655</v>
      </c>
      <c r="G193" s="20" t="s">
        <v>463</v>
      </c>
      <c r="H193" s="3" t="s">
        <v>446</v>
      </c>
      <c r="I193" s="2"/>
      <c r="J193" s="2"/>
      <c r="K193" s="17" t="s">
        <v>447</v>
      </c>
      <c r="L193" s="17" t="s">
        <v>448</v>
      </c>
      <c r="M193" s="7" t="s">
        <v>339</v>
      </c>
      <c r="N193" t="str">
        <f>IF(_xlfn.IFNA(VLOOKUP('MDTO &gt; PREMIS'!M193,'PREMIS &gt; MDTO'!B:D,2,FALSE),"true") = "true","",VLOOKUP('MDTO &gt; PREMIS'!M193,'PREMIS &gt; MDTO'!B:D,2,FALSE))</f>
        <v>copyrightDocumentationIdentifierValue</v>
      </c>
      <c r="O193" t="s">
        <v>689</v>
      </c>
    </row>
    <row r="194" spans="1:15" ht="15" thickBot="1" x14ac:dyDescent="0.4">
      <c r="A194" t="s">
        <v>487</v>
      </c>
      <c r="B194" t="s">
        <v>659</v>
      </c>
      <c r="C194" t="str">
        <f t="shared" si="2"/>
        <v>I.23.3.2.2</v>
      </c>
      <c r="D194" s="30" t="s">
        <v>21</v>
      </c>
      <c r="E194" s="23" t="s">
        <v>642</v>
      </c>
      <c r="F194" s="24" t="s">
        <v>655</v>
      </c>
      <c r="G194" s="26" t="s">
        <v>463</v>
      </c>
      <c r="H194" s="3" t="s">
        <v>449</v>
      </c>
      <c r="I194" s="2"/>
      <c r="J194" s="2"/>
      <c r="K194" s="17" t="s">
        <v>447</v>
      </c>
      <c r="L194" s="17" t="s">
        <v>448</v>
      </c>
      <c r="M194" s="7" t="s">
        <v>337</v>
      </c>
      <c r="N194" t="str">
        <f>IF(_xlfn.IFNA(VLOOKUP('MDTO &gt; PREMIS'!M194,'PREMIS &gt; MDTO'!B:D,2,FALSE),"true") = "true","",VLOOKUP('MDTO &gt; PREMIS'!M194,'PREMIS &gt; MDTO'!B:D,2,FALSE))</f>
        <v>copyrightDocumentationIdentifierType</v>
      </c>
      <c r="O194" t="s">
        <v>690</v>
      </c>
    </row>
    <row r="195" spans="1:15" ht="15" thickBot="1" x14ac:dyDescent="0.4">
      <c r="A195" t="s">
        <v>487</v>
      </c>
      <c r="B195" t="s">
        <v>660</v>
      </c>
      <c r="C195" t="str">
        <f t="shared" ref="C195:C206" si="3">A195&amp;"."&amp;B195</f>
        <v>I.23.4</v>
      </c>
      <c r="D195" s="30" t="s">
        <v>21</v>
      </c>
      <c r="E195" s="23" t="s">
        <v>642</v>
      </c>
      <c r="F195" s="5" t="s">
        <v>661</v>
      </c>
      <c r="G195" s="7"/>
      <c r="H195" s="2"/>
      <c r="I195" s="2"/>
      <c r="J195" s="2"/>
      <c r="K195" s="17" t="s">
        <v>452</v>
      </c>
      <c r="L195" s="17" t="s">
        <v>448</v>
      </c>
      <c r="M195" t="s">
        <v>344</v>
      </c>
      <c r="N195" t="str">
        <f>IF(_xlfn.IFNA(VLOOKUP('MDTO &gt; PREMIS'!M195,'PREMIS &gt; MDTO'!B:D,2,FALSE),"true") = "true","",VLOOKUP('MDTO &gt; PREMIS'!M195,'PREMIS &gt; MDTO'!B:D,2,FALSE))</f>
        <v>copyrightApplicableDates</v>
      </c>
      <c r="O195" t="s">
        <v>686</v>
      </c>
    </row>
    <row r="196" spans="1:15" x14ac:dyDescent="0.35">
      <c r="A196" t="s">
        <v>487</v>
      </c>
      <c r="B196" t="s">
        <v>662</v>
      </c>
      <c r="C196" t="str">
        <f t="shared" si="3"/>
        <v>I.23.4.1</v>
      </c>
      <c r="D196" s="30" t="s">
        <v>21</v>
      </c>
      <c r="E196" s="23" t="s">
        <v>642</v>
      </c>
      <c r="F196" s="24" t="s">
        <v>661</v>
      </c>
      <c r="G196" s="5" t="s">
        <v>556</v>
      </c>
      <c r="H196" s="3"/>
      <c r="I196" s="2"/>
      <c r="J196" s="2"/>
      <c r="K196" s="17" t="s">
        <v>447</v>
      </c>
      <c r="L196" s="17" t="s">
        <v>448</v>
      </c>
      <c r="N196" t="str">
        <f>IF(_xlfn.IFNA(VLOOKUP('MDTO &gt; PREMIS'!M196,'PREMIS &gt; MDTO'!B:D,2,FALSE),"true") = "true","",VLOOKUP('MDTO &gt; PREMIS'!M196,'PREMIS &gt; MDTO'!B:D,2,FALSE))</f>
        <v/>
      </c>
    </row>
    <row r="197" spans="1:15" x14ac:dyDescent="0.35">
      <c r="A197" t="s">
        <v>487</v>
      </c>
      <c r="B197" t="s">
        <v>663</v>
      </c>
      <c r="C197" t="str">
        <f t="shared" si="3"/>
        <v>I.23.4.1.1</v>
      </c>
      <c r="D197" s="30" t="s">
        <v>21</v>
      </c>
      <c r="E197" s="23" t="s">
        <v>642</v>
      </c>
      <c r="F197" s="24" t="s">
        <v>661</v>
      </c>
      <c r="G197" s="20" t="s">
        <v>556</v>
      </c>
      <c r="H197" s="3" t="s">
        <v>2</v>
      </c>
      <c r="I197" s="2"/>
      <c r="J197" s="2"/>
      <c r="K197" s="17" t="s">
        <v>447</v>
      </c>
      <c r="L197" s="17" t="s">
        <v>448</v>
      </c>
      <c r="N197" t="str">
        <f>IF(_xlfn.IFNA(VLOOKUP('MDTO &gt; PREMIS'!M197,'PREMIS &gt; MDTO'!B:D,2,FALSE),"true") = "true","",VLOOKUP('MDTO &gt; PREMIS'!M197,'PREMIS &gt; MDTO'!B:D,2,FALSE))</f>
        <v/>
      </c>
    </row>
    <row r="198" spans="1:15" ht="15" thickBot="1" x14ac:dyDescent="0.4">
      <c r="A198" t="s">
        <v>487</v>
      </c>
      <c r="B198" t="s">
        <v>664</v>
      </c>
      <c r="C198" t="str">
        <f t="shared" si="3"/>
        <v>I.23.4.1.2</v>
      </c>
      <c r="D198" s="30" t="s">
        <v>21</v>
      </c>
      <c r="E198" s="23" t="s">
        <v>642</v>
      </c>
      <c r="F198" s="24" t="s">
        <v>661</v>
      </c>
      <c r="G198" s="20" t="s">
        <v>556</v>
      </c>
      <c r="H198" s="11" t="s">
        <v>457</v>
      </c>
      <c r="I198" s="2"/>
      <c r="J198" s="2"/>
      <c r="K198" s="17" t="s">
        <v>452</v>
      </c>
      <c r="L198" s="17" t="s">
        <v>448</v>
      </c>
      <c r="N198" t="str">
        <f>IF(_xlfn.IFNA(VLOOKUP('MDTO &gt; PREMIS'!M198,'PREMIS &gt; MDTO'!B:D,2,FALSE),"true") = "true","",VLOOKUP('MDTO &gt; PREMIS'!M198,'PREMIS &gt; MDTO'!B:D,2,FALSE))</f>
        <v/>
      </c>
    </row>
    <row r="199" spans="1:15" x14ac:dyDescent="0.35">
      <c r="A199" t="s">
        <v>487</v>
      </c>
      <c r="B199" t="s">
        <v>665</v>
      </c>
      <c r="C199" t="str">
        <f t="shared" si="3"/>
        <v>I.23.4.1.3</v>
      </c>
      <c r="D199" s="30" t="s">
        <v>21</v>
      </c>
      <c r="E199" s="23" t="s">
        <v>642</v>
      </c>
      <c r="F199" s="24" t="s">
        <v>661</v>
      </c>
      <c r="G199" s="24" t="s">
        <v>556</v>
      </c>
      <c r="H199" s="5" t="s">
        <v>459</v>
      </c>
      <c r="I199" s="3"/>
      <c r="J199" s="2"/>
      <c r="K199" s="17" t="s">
        <v>447</v>
      </c>
      <c r="L199" s="17" t="s">
        <v>448</v>
      </c>
      <c r="N199" t="str">
        <f>IF(_xlfn.IFNA(VLOOKUP('MDTO &gt; PREMIS'!M199,'PREMIS &gt; MDTO'!B:D,2,FALSE),"true") = "true","",VLOOKUP('MDTO &gt; PREMIS'!M199,'PREMIS &gt; MDTO'!B:D,2,FALSE))</f>
        <v/>
      </c>
    </row>
    <row r="200" spans="1:15" ht="15" thickBot="1" x14ac:dyDescent="0.4">
      <c r="A200" t="s">
        <v>487</v>
      </c>
      <c r="B200" t="s">
        <v>666</v>
      </c>
      <c r="C200" t="str">
        <f t="shared" si="3"/>
        <v>I.23.4.1.3.1</v>
      </c>
      <c r="D200" s="30" t="s">
        <v>21</v>
      </c>
      <c r="E200" s="23" t="s">
        <v>642</v>
      </c>
      <c r="F200" s="24" t="s">
        <v>661</v>
      </c>
      <c r="G200" s="24" t="s">
        <v>556</v>
      </c>
      <c r="H200" s="20" t="s">
        <v>459</v>
      </c>
      <c r="I200" s="11" t="s">
        <v>461</v>
      </c>
      <c r="J200" s="2"/>
      <c r="K200" s="17" t="s">
        <v>447</v>
      </c>
      <c r="L200" s="17" t="s">
        <v>448</v>
      </c>
      <c r="N200" t="str">
        <f>IF(_xlfn.IFNA(VLOOKUP('MDTO &gt; PREMIS'!M200,'PREMIS &gt; MDTO'!B:D,2,FALSE),"true") = "true","",VLOOKUP('MDTO &gt; PREMIS'!M200,'PREMIS &gt; MDTO'!B:D,2,FALSE))</f>
        <v/>
      </c>
    </row>
    <row r="201" spans="1:15" x14ac:dyDescent="0.35">
      <c r="A201" t="s">
        <v>487</v>
      </c>
      <c r="B201" t="s">
        <v>667</v>
      </c>
      <c r="C201" t="str">
        <f t="shared" si="3"/>
        <v>I.23.4.1.3.2</v>
      </c>
      <c r="D201" s="30" t="s">
        <v>21</v>
      </c>
      <c r="E201" s="23" t="s">
        <v>642</v>
      </c>
      <c r="F201" s="24" t="s">
        <v>661</v>
      </c>
      <c r="G201" s="24" t="s">
        <v>556</v>
      </c>
      <c r="H201" s="24" t="s">
        <v>459</v>
      </c>
      <c r="I201" s="29" t="s">
        <v>463</v>
      </c>
      <c r="J201" s="3"/>
      <c r="K201" s="17" t="s">
        <v>452</v>
      </c>
      <c r="L201" s="17" t="s">
        <v>448</v>
      </c>
      <c r="N201" t="str">
        <f>IF(_xlfn.IFNA(VLOOKUP('MDTO &gt; PREMIS'!M201,'PREMIS &gt; MDTO'!B:D,2,FALSE),"true") = "true","",VLOOKUP('MDTO &gt; PREMIS'!M201,'PREMIS &gt; MDTO'!B:D,2,FALSE))</f>
        <v/>
      </c>
    </row>
    <row r="202" spans="1:15" x14ac:dyDescent="0.35">
      <c r="A202" t="s">
        <v>487</v>
      </c>
      <c r="B202" t="s">
        <v>668</v>
      </c>
      <c r="C202" t="str">
        <f t="shared" si="3"/>
        <v>I.23.4.1.3.2.1</v>
      </c>
      <c r="D202" s="30" t="s">
        <v>21</v>
      </c>
      <c r="E202" s="23" t="s">
        <v>642</v>
      </c>
      <c r="F202" s="24" t="s">
        <v>661</v>
      </c>
      <c r="G202" s="24" t="s">
        <v>556</v>
      </c>
      <c r="H202" s="24" t="s">
        <v>459</v>
      </c>
      <c r="I202" s="20" t="s">
        <v>463</v>
      </c>
      <c r="J202" s="3" t="s">
        <v>446</v>
      </c>
      <c r="K202" s="17" t="s">
        <v>447</v>
      </c>
      <c r="L202" s="17" t="s">
        <v>448</v>
      </c>
      <c r="N202" t="str">
        <f>IF(_xlfn.IFNA(VLOOKUP('MDTO &gt; PREMIS'!M202,'PREMIS &gt; MDTO'!B:D,2,FALSE),"true") = "true","",VLOOKUP('MDTO &gt; PREMIS'!M202,'PREMIS &gt; MDTO'!B:D,2,FALSE))</f>
        <v/>
      </c>
    </row>
    <row r="203" spans="1:15" ht="15" thickBot="1" x14ac:dyDescent="0.4">
      <c r="A203" t="s">
        <v>487</v>
      </c>
      <c r="B203" t="s">
        <v>669</v>
      </c>
      <c r="C203" t="str">
        <f t="shared" si="3"/>
        <v>I.23.4.1.3.2.2</v>
      </c>
      <c r="D203" s="30" t="s">
        <v>21</v>
      </c>
      <c r="E203" s="23" t="s">
        <v>642</v>
      </c>
      <c r="F203" s="24" t="s">
        <v>661</v>
      </c>
      <c r="G203" s="25" t="s">
        <v>556</v>
      </c>
      <c r="H203" s="25" t="s">
        <v>459</v>
      </c>
      <c r="I203" s="26" t="s">
        <v>463</v>
      </c>
      <c r="J203" s="3" t="s">
        <v>449</v>
      </c>
      <c r="K203" s="17" t="s">
        <v>447</v>
      </c>
      <c r="L203" s="17" t="s">
        <v>448</v>
      </c>
      <c r="N203" t="str">
        <f>IF(_xlfn.IFNA(VLOOKUP('MDTO &gt; PREMIS'!M203,'PREMIS &gt; MDTO'!B:D,2,FALSE),"true") = "true","",VLOOKUP('MDTO &gt; PREMIS'!M203,'PREMIS &gt; MDTO'!B:D,2,FALSE))</f>
        <v/>
      </c>
    </row>
    <row r="204" spans="1:15" x14ac:dyDescent="0.35">
      <c r="A204" t="s">
        <v>487</v>
      </c>
      <c r="B204" t="s">
        <v>670</v>
      </c>
      <c r="C204" t="str">
        <f t="shared" si="3"/>
        <v>I.23.4.2</v>
      </c>
      <c r="D204" s="30" t="s">
        <v>21</v>
      </c>
      <c r="E204" s="23" t="s">
        <v>642</v>
      </c>
      <c r="F204" s="20" t="s">
        <v>661</v>
      </c>
      <c r="G204" s="12" t="s">
        <v>566</v>
      </c>
      <c r="H204" s="10"/>
      <c r="I204" s="10"/>
      <c r="J204" s="2"/>
      <c r="K204" s="17" t="s">
        <v>452</v>
      </c>
      <c r="L204" s="17" t="s">
        <v>448</v>
      </c>
      <c r="M204" t="s">
        <v>347</v>
      </c>
      <c r="N204" t="str">
        <f>IF(_xlfn.IFNA(VLOOKUP('MDTO &gt; PREMIS'!M204,'PREMIS &gt; MDTO'!B:D,2,FALSE),"true") = "true","",VLOOKUP('MDTO &gt; PREMIS'!M204,'PREMIS &gt; MDTO'!B:D,2,FALSE))</f>
        <v>startDate</v>
      </c>
      <c r="O204" t="s">
        <v>671</v>
      </c>
    </row>
    <row r="205" spans="1:15" x14ac:dyDescent="0.35">
      <c r="A205" t="s">
        <v>487</v>
      </c>
      <c r="B205" t="s">
        <v>672</v>
      </c>
      <c r="C205" t="str">
        <f t="shared" si="3"/>
        <v>I.23.4.3</v>
      </c>
      <c r="D205" s="30" t="s">
        <v>21</v>
      </c>
      <c r="E205" s="23" t="s">
        <v>642</v>
      </c>
      <c r="F205" s="20" t="s">
        <v>661</v>
      </c>
      <c r="G205" s="3" t="s">
        <v>568</v>
      </c>
      <c r="H205" s="2"/>
      <c r="I205" s="2"/>
      <c r="J205" s="2"/>
      <c r="K205" s="17" t="s">
        <v>452</v>
      </c>
      <c r="L205" s="17" t="s">
        <v>448</v>
      </c>
      <c r="N205" t="str">
        <f>IF(_xlfn.IFNA(VLOOKUP('MDTO &gt; PREMIS'!M205,'PREMIS &gt; MDTO'!B:D,2,FALSE),"true") = "true","",VLOOKUP('MDTO &gt; PREMIS'!M205,'PREMIS &gt; MDTO'!B:D,2,FALSE))</f>
        <v/>
      </c>
    </row>
    <row r="206" spans="1:15" ht="15" thickBot="1" x14ac:dyDescent="0.4">
      <c r="A206" t="s">
        <v>487</v>
      </c>
      <c r="B206" t="s">
        <v>673</v>
      </c>
      <c r="C206" t="str">
        <f t="shared" si="3"/>
        <v>I.23.4.4</v>
      </c>
      <c r="D206" s="31" t="s">
        <v>21</v>
      </c>
      <c r="E206" s="27" t="s">
        <v>642</v>
      </c>
      <c r="F206" s="26" t="s">
        <v>661</v>
      </c>
      <c r="G206" s="3" t="s">
        <v>518</v>
      </c>
      <c r="H206" s="2"/>
      <c r="I206" s="2"/>
      <c r="J206" s="2"/>
      <c r="K206" s="17" t="s">
        <v>452</v>
      </c>
      <c r="L206" s="17" t="s">
        <v>448</v>
      </c>
      <c r="M206" t="s">
        <v>350</v>
      </c>
      <c r="N206" t="str">
        <f>IF(_xlfn.IFNA(VLOOKUP('MDTO &gt; PREMIS'!M206,'PREMIS &gt; MDTO'!B:D,2,FALSE),"true") = "true","",VLOOKUP('MDTO &gt; PREMIS'!M206,'PREMIS &gt; MDTO'!B:D,2,FALSE))</f>
        <v>endDate</v>
      </c>
      <c r="O206" t="s">
        <v>674</v>
      </c>
    </row>
  </sheetData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79AC081F1EA545875FD8DCD9B709FA" ma:contentTypeVersion="18" ma:contentTypeDescription="Create a new document." ma:contentTypeScope="" ma:versionID="13c0a23065d9a49ac9a814ac843676c1">
  <xsd:schema xmlns:xsd="http://www.w3.org/2001/XMLSchema" xmlns:xs="http://www.w3.org/2001/XMLSchema" xmlns:p="http://schemas.microsoft.com/office/2006/metadata/properties" xmlns:ns2="0941c815-8673-45d9-bee9-a1453d13a96d" xmlns:ns3="da01d95d-9a53-4690-91f2-3ea4d21374f2" targetNamespace="http://schemas.microsoft.com/office/2006/metadata/properties" ma:root="true" ma:fieldsID="ffed2328b44d3216ab2e4b28d8992e7a" ns2:_="" ns3:_="">
    <xsd:import namespace="0941c815-8673-45d9-bee9-a1453d13a96d"/>
    <xsd:import namespace="da01d95d-9a53-4690-91f2-3ea4d21374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1c815-8673-45d9-bee9-a1453d13a9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2c36e3-81a3-4f8c-bfa2-ac1adf0ae0c5}" ma:internalName="TaxCatchAll" ma:showField="CatchAllData" ma:web="0941c815-8673-45d9-bee9-a1453d13a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1d95d-9a53-4690-91f2-3ea4d21374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ceaa658-fae8-49cd-a23d-c95849ea14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F w F A A B Q S w M E F A A C A A g A a n P n V h A H + T O k A A A A 9 g A A A B I A H A B D b 2 5 m a W c v U G F j a 2 F n Z S 5 4 b W w g o h g A K K A U A A A A A A A A A A A A A A A A A A A A A A A A A A A A h Y 9 N D o I w G E S v Q r q n P 0 i M I a U s 3 I I x M T F u m 1 K h E T 4 M L Z a 7 u f B I X k G M o u 5 c z p u 3 m L l f b z w b 2 y a 4 6 N 6 a D l L E M E W B B t W V B q o U D e 4 Y r l A m + F a q k 6 x 0 M M l g k 9 G W K a q d O y e E e O + x X + C u r 0 h E K S O H I t + p W r c S f W T z X w 4 N W C d B a S T 4 / j V G R J i x J Y 5 p j C k n M + S F g a 8 Q T X u f 7 Q / k 6 6 F x Q 6 8 F N O E m 5 2 S O n L w / i A d Q S w M E F A A C A A g A a n P n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p z 5 1 Y m T F 1 b V g I A A H w J A A A T A B w A R m 9 y b X V s Y X M v U 2 V j d G l v b j E u b S C i G A A o o B Q A A A A A A A A A A A A A A A A A A A A A A A A A A A D F V V t v 2 j A U f k f i P 1 j e S 5 D S S E m 7 l 1 V 7 G I F 2 S J u 0 A d 2 k L R N y w y l E d W x k O x 0 R 4 r / P u U A g x M B Y p S F x O z 6 X 7 3 z n i 4 + E U E W c o V H x 7 d 6 2 W + 2 W n B M B U / R l 2 P 8 8 G E 0 E + Y 3 e I w q q 3 U L 6 N e K J C E F b x u S R g n M n e O x z m s R M W q t P E Q O Z m 7 o R I y K 1 7 i L t 4 n O m g C l p Y f 9 d 8 C B B y O B 7 l z w / g w g G / h j 1 I m B S o Y 8 8 0 V 7 B 8 M O P B 9 S / m s K C K + T z O N b g 7 g V P 2 B R d o X t g I A g N B u y J i 5 i o C G I + B U p B R G w W V H g d t V S 4 Y y O W U L r 5 d L 2 3 X m f d s Y s u 3 u B e s q B R S J R u t M C P t z 1 t j 4 o D q 2 j Z R r j 4 7 + L q p w b l 8 0 W K q 7 w j H a v K l O g x R T 2 g U R w p E F X + 3 K X M 3 Q T k M L 2 N 8 h i d p Q g e w 1 J 1 0 2 1 q C / / U L l 8 T r m C k 0 o x y + a L b X 9 X S O A 3 I H Q / v k O L P C Z t p I O N 0 A R X e s S B M Z o w X o d m h t I 5 1 a q 8 a S y s d i J S G v m 7 A 5 u 0 5 r M 8 g 1 D U x u t f F Y c f u a T q t 8 + h s J N Q 1 U + p e z q n b S O p p W l 0 z s U N Y U B J q a N 8 I T X b G X d p z q 1 V v w M Y d / c Z 2 6 S Q 2 3 h m F d m N 1 Y 0 X X W L K G z M a / / q L m X k U j n 5 5 J P H W M T Q M 2 K a h P w n m l o h V G e F 3 X k Y 2 e C J V g k J N B U E c k 5 V 0 u K c 8 g q X N E d V R W M X / Z X m Z y d 8 j Z w W Z Z 1 N u o B q l b b b c i Z s r X v K I m X u O S 0 o w 7 P R 4 m s V 5 A / 2 s b T b x y H 9 1 k I u 4 v l S C 5 t q Q z m D E u w M 5 X 0 y V 3 c L m Y q i k a B u c Z 7 N c G + 8 0 r X h n 6 y b V O P 7 3 X r 3 J N 2 P 9 U y D u z 0 J m X 4 M 2 B j v e L 3 f 4 B U E s B A i 0 A F A A C A A g A a n P n V h A H + T O k A A A A 9 g A A A B I A A A A A A A A A A A A A A A A A A A A A A E N v b m Z p Z y 9 Q Y W N r Y W d l L n h t b F B L A Q I t A B Q A A g A I A G p z 5 1 Y P y u m r p A A A A O k A A A A T A A A A A A A A A A A A A A A A A P A A A A B b Q 2 9 u d G V u d F 9 U e X B l c 1 0 u e G 1 s U E s B A i 0 A F A A C A A g A a n P n V i Z M X V t W A g A A f A k A A B M A A A A A A A A A A A A A A A A A 4 Q E A A E Z v c m 1 1 b G F z L 1 N l Y 3 R p b 2 4 x L m 1 Q S w U G A A A A A A M A A w D C A A A A h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h o A A A A A A A B Q G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F J F T U l T X 3 J h d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s Z V 9 Q U k V N S V N f c m F 3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A 3 V D E y O j E 1 O j I x L j M 0 M j E 5 N T d a I i A v P j x F b n R y e S B U e X B l P S J G a W x s Q 2 9 s d W 1 u V H l w Z X M i I F Z h b H V l P S J z Q m d Z R 0 J n P T 0 i I C 8 + P E V u d H J 5 I F R 5 c G U 9 I k Z p b G x D b 2 x 1 b W 5 O Y W 1 l c y I g V m F s d W U 9 I n N b J n F 1 b 3 Q 7 Q 2 9 s d W 1 u M S A t I E N v c H k u M S 4 x L j E m c X V v d D s s J n F 1 b 3 Q 7 Q 2 9 s d W 1 u M S A t I E N v c H k u M S 4 x L j I m c X V v d D s s J n F 1 b 3 Q 7 Q 2 9 s d W 1 u M S A t I E N v c H k u M S 4 y J n F 1 b 3 Q 7 L C Z x d W 9 0 O 0 N v b H V t b j E g L S B D b 3 B 5 L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U k V N S V N f c m F 3 L 0 F 1 d G 9 S Z W 1 v d m V k Q 2 9 s d W 1 u c z E u e 0 N v b H V t b j E g L S B D b 3 B 5 L j E u M S 4 x L D B 9 J n F 1 b 3 Q 7 L C Z x d W 9 0 O 1 N l Y 3 R p b 2 4 x L 1 B S R U 1 J U 1 9 y Y X c v Q X V 0 b 1 J l b W 9 2 Z W R D b 2 x 1 b W 5 z M S 5 7 Q 2 9 s d W 1 u M S A t I E N v c H k u M S 4 x L j I s M X 0 m c X V v d D s s J n F 1 b 3 Q 7 U 2 V j d G l v b j E v U F J F T U l T X 3 J h d y 9 B d X R v U m V t b 3 Z l Z E N v b H V t b n M x L n t D b 2 x 1 b W 4 x I C 0 g Q 2 9 w e S 4 x L j I s M n 0 m c X V v d D s s J n F 1 b 3 Q 7 U 2 V j d G l v b j E v U F J F T U l T X 3 J h d y 9 B d X R v U m V t b 3 Z l Z E N v b H V t b n M x L n t D b 2 x 1 b W 4 x I C 0 g Q 2 9 w e S 4 y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B S R U 1 J U 1 9 y Y X c v Q X V 0 b 1 J l b W 9 2 Z W R D b 2 x 1 b W 5 z M S 5 7 Q 2 9 s d W 1 u M S A t I E N v c H k u M S 4 x L j E s M H 0 m c X V v d D s s J n F 1 b 3 Q 7 U 2 V j d G l v b j E v U F J F T U l T X 3 J h d y 9 B d X R v U m V t b 3 Z l Z E N v b H V t b n M x L n t D b 2 x 1 b W 4 x I C 0 g Q 2 9 w e S 4 x L j E u M i w x f S Z x d W 9 0 O y w m c X V v d D t T Z W N 0 a W 9 u M S 9 Q U k V N S V N f c m F 3 L 0 F 1 d G 9 S Z W 1 v d m V k Q 2 9 s d W 1 u c z E u e 0 N v b H V t b j E g L S B D b 3 B 5 L j E u M i w y f S Z x d W 9 0 O y w m c X V v d D t T Z W N 0 a W 9 u M S 9 Q U k V N S V N f c m F 3 L 0 F 1 d G 9 S Z W 1 v d m V k Q 2 9 s d W 1 u c z E u e 0 N v b H V t b j E g L S B D b 3 B 5 L j I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S R U 1 J U 1 9 y Y X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y 9 E d X B s a W N h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R U 1 J U 1 9 y Y X c v U 3 B s a X Q l M j B D b 2 x 1 b W 4 l M j B i e S U y M E R l b G l t a X R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k V N S V N f c m F 3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R U 1 J U 1 9 y Y X c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R U 1 J U 1 9 y Y X c v U m V w b G F j Z W Q l M j B W Y W x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k V N S V N f c m F 3 L 1 N w b G l 0 J T I w Q 2 9 s d W 1 u J T I w Y n k l M j B E Z W x p b W l 0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y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k V N S V N f c m F 3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1 8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S Z W N v d m V y e V R h c m d l d F N o Z W V 0 I i B W Y W x 1 Z T 0 i c 1 B S R U 1 J U 1 9 y Y X c i I C 8 + P E V u d H J 5 I F R 5 c G U 9 I l J l Y 2 9 2 Z X J 5 V G F y Z 2 V 0 Q 2 9 s d W 1 u I i B W Y W x 1 Z T 0 i b D E i I C 8 + P E V u d H J 5 I F R 5 c G U 9 I l J l Y 2 9 2 Z X J 5 V G F y Z 2 V 0 U m 9 3 I i B W Y W x 1 Z T 0 i b D k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w N 1 Q x M j o y N j o 0 M C 4 5 N T c w O D g 1 W i I g L z 4 8 R W 5 0 c n k g V H l w Z T 0 i R m l s b E N v b H V t b l R 5 c G V z I i B W Y W x 1 Z T 0 i c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U k V N S V N f c m F 3 X z I v Q X V 0 b 1 J l b W 9 2 Z W R D b 2 x 1 b W 5 z M S 5 7 Q 2 9 s d W 1 u M S w w f S Z x d W 9 0 O y w m c X V v d D t T Z W N 0 a W 9 u M S 9 Q U k V N S V N f c m F 3 X z I v Q X V 0 b 1 J l b W 9 2 Z W R D b 2 x 1 b W 5 z M S 5 7 Q 2 9 s d W 1 u M i w x f S Z x d W 9 0 O y w m c X V v d D t T Z W N 0 a W 9 u M S 9 Q U k V N S V N f c m F 3 X z I v Q X V 0 b 1 J l b W 9 2 Z W R D b 2 x 1 b W 5 z M S 5 7 Q 2 9 s d W 1 u M y w y f S Z x d W 9 0 O y w m c X V v d D t T Z W N 0 a W 9 u M S 9 Q U k V N S V N f c m F 3 X z I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Q U k V N S V N f c m F 3 X z I v Q X V 0 b 1 J l b W 9 2 Z W R D b 2 x 1 b W 5 z M S 5 7 Q 2 9 s d W 1 u M S w w f S Z x d W 9 0 O y w m c X V v d D t T Z W N 0 a W 9 u M S 9 Q U k V N S V N f c m F 3 X z I v Q X V 0 b 1 J l b W 9 2 Z W R D b 2 x 1 b W 5 z M S 5 7 Q 2 9 s d W 1 u M i w x f S Z x d W 9 0 O y w m c X V v d D t T Z W N 0 a W 9 u M S 9 Q U k V N S V N f c m F 3 X z I v Q X V 0 b 1 J l b W 9 2 Z W R D b 2 x 1 b W 5 z M S 5 7 Q 2 9 s d W 1 u M y w y f S Z x d W 9 0 O y w m c X V v d D t T Z W N 0 a W 9 u M S 9 Q U k V N S V N f c m F 3 X z I v Q X V 0 b 1 J l b W 9 2 Z W R D b 2 x 1 b W 5 z M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F J F T U l T X 3 J h d 1 8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R U 1 J U 1 9 y Y X d f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R U 1 J U 1 9 y Y X d f M i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1 8 y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F T U l T X 3 J h d 1 8 y L 1 J l c G x h Y 2 V k J T I w V m F s d W U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A E h f B o r w d I h C N V F C 9 J O a U A A A A A A g A A A A A A E G Y A A A A B A A A g A A A A 1 5 z g I w 9 y d 9 G t Q Q + H w a X 8 s 7 V w j w r 0 i Q F / O n 9 2 b Y Y r m A U A A A A A D o A A A A A C A A A g A A A A T H u D U h m n k A j J k 3 6 e B w w x K 8 l n M 9 G c I e / K w q 2 r l R 5 T 4 8 d Q A A A A 6 N 3 L / W k M l n E h 5 3 E t 4 z 2 L 3 K e F w Q g Q T O T K 7 l / P s m 5 m f 4 Z 2 3 p R B H r j s l y y 8 v N r P i S x 9 5 i a Y S 8 k G P V r i f x 3 Q 1 V v Q 0 i F p Y / i O 9 S a t Q w 8 W v W O W M 9 B A A A A A C r v I W b R a M s G z e 6 0 x Y q M q 7 H + p t X r d 7 0 T W s t W C W Y u d y O y G f K u W R k 5 P u i 6 i w 6 K 2 O w h 8 D 9 m W f m / E G T m r R A w k 4 U 5 4 2 w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41c815-8673-45d9-bee9-a1453d13a96d" xsi:nil="true"/>
    <lcf76f155ced4ddcb4097134ff3c332f xmlns="da01d95d-9a53-4690-91f2-3ea4d21374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2915A4-C896-45F5-BEF3-9D3CF44CE8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46A05-8278-40EC-8B20-C072B6AF3CB9}"/>
</file>

<file path=customXml/itemProps3.xml><?xml version="1.0" encoding="utf-8"?>
<ds:datastoreItem xmlns:ds="http://schemas.openxmlformats.org/officeDocument/2006/customXml" ds:itemID="{CC481AF6-A62F-45A2-9EE3-C5118D3A0D8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5F8484C-A7AB-4768-A3C8-5979E79D489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61d8f68f-912c-4438-85a6-efcef2156199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73f5fff-93bc-4cac-9ebc-86dd095a64c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PREMIS &gt; MDTO</vt:lpstr>
      <vt:lpstr>MDTO &gt; PREMIS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Wietse Bakker</dc:creator>
  <cp:keywords/>
  <dc:description/>
  <cp:lastModifiedBy>Bram Klapwijk</cp:lastModifiedBy>
  <cp:revision/>
  <dcterms:created xsi:type="dcterms:W3CDTF">2023-07-07T12:11:24Z</dcterms:created>
  <dcterms:modified xsi:type="dcterms:W3CDTF">2024-05-03T07:59:39Z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0x0101007D0F7D4969A947468578A5DA4F6C85AE</vt:lpwstr>
  </property>
  <property fmtid="{D5CDD505-2E9C-101B-9397-08002B2CF9AE}" pid="3" name="MediaServiceImageTags">
    <vt:lpwstr/>
  </property>
</Properties>
</file>